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ile\ДПИП\ДПИП NEW\01_Общее\Документы\Регламенты\Методические по Комплектам\"/>
    </mc:Choice>
  </mc:AlternateContent>
  <workbookProtection workbookPassword="CF7A" lockStructure="1"/>
  <bookViews>
    <workbookView xWindow="0" yWindow="0" windowWidth="28800" windowHeight="11430" activeTab="3"/>
  </bookViews>
  <sheets>
    <sheet name="АНКЕТА_инициатора" sheetId="2" r:id="rId1"/>
    <sheet name="Анкета_проекта" sheetId="6" r:id="rId2"/>
    <sheet name="Паспорт" sheetId="1" r:id="rId3"/>
    <sheet name="График реализации" sheetId="19" r:id="rId4"/>
    <sheet name="Лист1" sheetId="18" state="hidden" r:id="rId5"/>
    <sheet name="s" sheetId="5" state="hidden" r:id="rId6"/>
  </sheets>
  <externalReferences>
    <externalReference r:id="rId7"/>
  </externalReferences>
  <definedNames>
    <definedName name="_ftn1" localSheetId="2">Паспорт!$A$27</definedName>
    <definedName name="_ftnref1" localSheetId="2">Паспорт!#REF!</definedName>
    <definedName name="_Toc457392653" localSheetId="2">Паспорт!#REF!</definedName>
    <definedName name="_xlnm._FilterDatabase" localSheetId="4" hidden="1">Лист1!$A$1:$F$322</definedName>
    <definedName name="EBITDA">Анкета_проекта!$J$133</definedName>
    <definedName name="IRR">Анкета_проекта!$J$131</definedName>
    <definedName name="NPV">Анкета_проекта!$J$130</definedName>
    <definedName name="SPV">АНКЕТА_инициатора!$L$32</definedName>
    <definedName name="АИ_101">АНКЕТА_инициатора!#REF!</definedName>
    <definedName name="АИ_102">АНКЕТА_инициатора!#REF!</definedName>
    <definedName name="АИ_103">АНКЕТА_инициатора!#REF!</definedName>
    <definedName name="АИ_11">АНКЕТА_инициатора!#REF!</definedName>
    <definedName name="АИ_111">АНКЕТА_инициатора!$M$81</definedName>
    <definedName name="АИ_112">АНКЕТА_инициатора!$M$82</definedName>
    <definedName name="АИ_12">АНКЕТА_инициатора!#REF!</definedName>
    <definedName name="АИ_1212">АНКЕТА_инициатора!$M$84</definedName>
    <definedName name="АИ_13">АНКЕТА_инициатора!#REF!</definedName>
    <definedName name="АИ_1313">АНКЕТА_инициатора!$M$85</definedName>
    <definedName name="АИ_1414">АНКЕТА_инициатора!$M$86</definedName>
    <definedName name="АИ_1515">АНКЕТА_инициатора!$M$87</definedName>
    <definedName name="АИ_1616">АНКЕТА_инициатора!$M$88</definedName>
    <definedName name="АИ_21">АНКЕТА_инициатора!$M$53</definedName>
    <definedName name="АИ_22">АНКЕТА_инициатора!$M$54</definedName>
    <definedName name="АИ_23">АНКЕТА_инициатора!$M$55</definedName>
    <definedName name="АИ_31">АНКЕТА_инициатора!$M$57</definedName>
    <definedName name="АИ_32">АНКЕТА_инициатора!$M$58</definedName>
    <definedName name="АИ_33">АНКЕТА_инициатора!$M$59</definedName>
    <definedName name="АИ_41">АНКЕТА_инициатора!$M$61</definedName>
    <definedName name="АИ_42">АНКЕТА_инициатора!$M$62</definedName>
    <definedName name="АИ_43">АНКЕТА_инициатора!$M$63</definedName>
    <definedName name="АИ_51">АНКЕТА_инициатора!$M$65</definedName>
    <definedName name="АИ_52">АНКЕТА_инициатора!$M$66</definedName>
    <definedName name="АИ_53">АНКЕТА_инициатора!$M$67</definedName>
    <definedName name="АИ_61">АНКЕТА_инициатора!$M$69</definedName>
    <definedName name="АИ_62">АНКЕТА_инициатора!$M$70</definedName>
    <definedName name="АИ_63">АНКЕТА_инициатора!$M$71</definedName>
    <definedName name="АИ_71">АНКЕТА_инициатора!$M$73</definedName>
    <definedName name="АИ_72">АНКЕТА_инициатора!$M$74</definedName>
    <definedName name="АИ_73">АНКЕТА_инициатора!$M$75</definedName>
    <definedName name="АИ_81">АНКЕТА_инициатора!#REF!</definedName>
    <definedName name="АИ_82">АНКЕТА_инициатора!#REF!</definedName>
    <definedName name="АИ_83">АНКЕТА_инициатора!#REF!</definedName>
    <definedName name="АИ_91">АНКЕТА_инициатора!$M$77</definedName>
    <definedName name="АИ_92">АНКЕТА_инициатора!$M$78</definedName>
    <definedName name="АИ_93">АНКЕТА_инициатора!$M$79</definedName>
    <definedName name="АП_101">Анкета_проекта!$O$219</definedName>
    <definedName name="АП_102">Анкета_проекта!$O$220</definedName>
    <definedName name="АП_103">Анкета_проекта!$O$221</definedName>
    <definedName name="АП_11">Анкета_проекта!$O$179</definedName>
    <definedName name="АП_111">Анкета_проекта!$O$223</definedName>
    <definedName name="АП_112">Анкета_проекта!$O$224</definedName>
    <definedName name="АП_113">Анкета_проекта!$O$225</definedName>
    <definedName name="АП_12">Анкета_проекта!$O$180</definedName>
    <definedName name="АП_121">Анкета_проекта!$O$227</definedName>
    <definedName name="АП_122">Анкета_проекта!$O$228</definedName>
    <definedName name="АП_123">Анкета_проекта!$O$229</definedName>
    <definedName name="АП_13">Анкета_проекта!$O$181</definedName>
    <definedName name="АП_131">Анкета_проекта!$O$231</definedName>
    <definedName name="АП_132">Анкета_проекта!$O$232</definedName>
    <definedName name="АП_133">Анкета_проекта!$O$233</definedName>
    <definedName name="АП_21">Анкета_проекта!$O$183</definedName>
    <definedName name="АП_22">Анкета_проекта!$O$184</definedName>
    <definedName name="АП_31">Анкета_проекта!$O$186</definedName>
    <definedName name="АП_32">Анкета_проекта!$O$187</definedName>
    <definedName name="АП_33">Анкета_проекта!$O$188</definedName>
    <definedName name="АП_34">Анкета_проекта!$O$189</definedName>
    <definedName name="АП_35">Анкета_проекта!$O$190</definedName>
    <definedName name="АП_41">Анкета_проекта!$O$192</definedName>
    <definedName name="АП_42">Анкета_проекта!$O$193</definedName>
    <definedName name="АП_43">Анкета_проекта!$O$194</definedName>
    <definedName name="АП_44">Анкета_проекта!$O$195</definedName>
    <definedName name="АП_51">Анкета_проекта!$O$197</definedName>
    <definedName name="АП_52">Анкета_проекта!$O$198</definedName>
    <definedName name="АП_53">Анкета_проекта!$O$199</definedName>
    <definedName name="АП_54">Анкета_проекта!$O$200</definedName>
    <definedName name="АП_61">Анкета_проекта!$O$202</definedName>
    <definedName name="АП_62">Анкета_проекта!$O$203</definedName>
    <definedName name="АП_63">Анкета_проекта!$O$204</definedName>
    <definedName name="АП_71">Анкета_проекта!$O$206</definedName>
    <definedName name="АП_72">Анкета_проекта!$O$207</definedName>
    <definedName name="АП_73">Анкета_проекта!$O$208</definedName>
    <definedName name="АП_74">Анкета_проекта!$O$209</definedName>
    <definedName name="АП_81">Анкета_проекта!$O$211</definedName>
    <definedName name="АП_82">Анкета_проекта!$O$212</definedName>
    <definedName name="АП_83">Анкета_проекта!$O$213</definedName>
    <definedName name="АП_91">Анкета_проекта!$O$215</definedName>
    <definedName name="АП_92">Анкета_проекта!$O$216</definedName>
    <definedName name="АП_93">Анкета_проекта!$O$217</definedName>
    <definedName name="ВБ18">АНКЕТА_инициатора!$J$40</definedName>
    <definedName name="внеоборотные_активы18">АНКЕТА_инициатора!$J$36</definedName>
    <definedName name="выручка17">АНКЕТА_инициатора!$I$41</definedName>
    <definedName name="выручка18">АНКЕТА_инициатора!$J$41</definedName>
    <definedName name="инвестиции">Паспорт!$K$24</definedName>
    <definedName name="инициатор_анкета">#REF!</definedName>
    <definedName name="инициатор_фин.показатели">#REF!</definedName>
    <definedName name="КОНТАКТЫ">s!$J$2:$J$5</definedName>
    <definedName name="Наименование_инициатора">Паспорт!$B$10</definedName>
    <definedName name="Наименование_проекта">Паспорт!$B$4</definedName>
    <definedName name="не_печать">Паспорт!$H$1:$K$2</definedName>
    <definedName name="_xlnm.Print_Area" localSheetId="0">АНКЕТА_инициатора!$A$1:$M$98</definedName>
    <definedName name="_xlnm.Print_Area" localSheetId="1">Анкета_проекта!$A$1:$P$240</definedName>
    <definedName name="_xlnm.Print_Area" localSheetId="2">Паспорт!$A$1:$L$34</definedName>
    <definedName name="ОБРАСЧЕТА1">s!$D$2:$D$5</definedName>
    <definedName name="ПОКАЗАТЕЛИ_ПРОЕКТА">#REF!</definedName>
    <definedName name="ПоследЧистПриб">АНКЕТА_инициатора!$K$42</definedName>
    <definedName name="ПОТРЕБНОСТЬ1">s!$L$2:$L$5</definedName>
    <definedName name="ПОТРЕБНОСТЬТУ1">s!$N$2:$N$4</definedName>
    <definedName name="ПРАВАЗУ1">s!$P$2:$P$6</definedName>
    <definedName name="прогноз_выручки">Анкета_проекта!$J$132</definedName>
    <definedName name="проект_анкета">#REF!</definedName>
    <definedName name="проект_фин.показатели">#REF!</definedName>
    <definedName name="ПСДИП1">s!$R$2:$R$4</definedName>
    <definedName name="ПСДИП2">s!$T$2:$T$8</definedName>
    <definedName name="рабочие_места">Паспорт!$K$17</definedName>
    <definedName name="Регион">#REF!</definedName>
    <definedName name="СК18">АНКЕТА_инициатора!$J$37</definedName>
    <definedName name="Средняя_ставка_по_депозитам">#REF!</definedName>
    <definedName name="срок_окупаемости">Анкета_проекта!$J$134</definedName>
    <definedName name="текущая_численность">АНКЕТА_инициатора!$F$32</definedName>
    <definedName name="численность">Паспорт!$C$13</definedName>
    <definedName name="ЧП18">АНКЕТА_инициатора!$J$42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7" i="6" l="1"/>
  <c r="M57" i="6"/>
  <c r="N57" i="6"/>
  <c r="K57" i="6"/>
  <c r="J57" i="6"/>
  <c r="I31" i="19" l="1"/>
  <c r="A31" i="19"/>
  <c r="R27" i="19"/>
  <c r="M27" i="19"/>
  <c r="H27" i="19"/>
  <c r="C27" i="19"/>
  <c r="R26" i="19"/>
  <c r="M26" i="19"/>
  <c r="H26" i="19"/>
  <c r="C26" i="19"/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2" i="18"/>
  <c r="F23" i="1" l="1"/>
  <c r="J95" i="6" l="1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4" i="6"/>
  <c r="N88" i="6"/>
  <c r="N58" i="6"/>
  <c r="N63" i="6"/>
  <c r="N68" i="6"/>
  <c r="N73" i="6"/>
  <c r="N78" i="6"/>
  <c r="N83" i="6"/>
  <c r="M83" i="6"/>
  <c r="M88" i="6" s="1"/>
  <c r="L83" i="6"/>
  <c r="K83" i="6"/>
  <c r="J83" i="6"/>
  <c r="M78" i="6"/>
  <c r="L78" i="6"/>
  <c r="K78" i="6"/>
  <c r="J78" i="6"/>
  <c r="M73" i="6"/>
  <c r="L73" i="6"/>
  <c r="K73" i="6"/>
  <c r="J73" i="6"/>
  <c r="M68" i="6"/>
  <c r="L68" i="6"/>
  <c r="K68" i="6"/>
  <c r="J68" i="6"/>
  <c r="M63" i="6"/>
  <c r="L63" i="6"/>
  <c r="K63" i="6"/>
  <c r="J63" i="6"/>
  <c r="K58" i="6"/>
  <c r="L58" i="6"/>
  <c r="M58" i="6"/>
  <c r="J58" i="6"/>
  <c r="O64" i="6"/>
  <c r="O65" i="6"/>
  <c r="O66" i="6"/>
  <c r="O67" i="6"/>
  <c r="O85" i="6"/>
  <c r="O86" i="6"/>
  <c r="J94" i="6" s="1"/>
  <c r="O87" i="6"/>
  <c r="O60" i="6"/>
  <c r="O61" i="6"/>
  <c r="O58" i="6" s="1"/>
  <c r="O62" i="6"/>
  <c r="O59" i="6"/>
  <c r="O83" i="6" l="1"/>
  <c r="J88" i="6"/>
  <c r="J93" i="6"/>
  <c r="J92" i="6"/>
  <c r="K88" i="6"/>
  <c r="L88" i="6"/>
  <c r="O63" i="6"/>
  <c r="O68" i="6"/>
  <c r="O88" i="6" l="1"/>
  <c r="B9" i="1" l="1"/>
  <c r="B6" i="1" l="1"/>
  <c r="G23" i="1" l="1"/>
  <c r="H23" i="1"/>
  <c r="I23" i="1"/>
  <c r="J23" i="1"/>
  <c r="F16" i="1"/>
  <c r="G16" i="1"/>
  <c r="H16" i="1"/>
  <c r="I16" i="1"/>
  <c r="J16" i="1"/>
  <c r="Q119" i="6" l="1"/>
  <c r="C13" i="1" l="1"/>
  <c r="B11" i="1"/>
  <c r="B8" i="1"/>
  <c r="B7" i="1"/>
  <c r="B5" i="1"/>
  <c r="B4" i="1"/>
  <c r="Q112" i="6"/>
  <c r="F82" i="6"/>
  <c r="F72" i="6"/>
  <c r="F77" i="6"/>
  <c r="F67" i="6"/>
  <c r="F87" i="6"/>
  <c r="F86" i="6"/>
  <c r="F81" i="6"/>
  <c r="F66" i="6"/>
  <c r="F76" i="6"/>
  <c r="F71" i="6"/>
  <c r="F95" i="6"/>
  <c r="F94" i="6"/>
  <c r="F17" i="1"/>
  <c r="G24" i="1" l="1"/>
  <c r="H24" i="1"/>
  <c r="I24" i="1"/>
  <c r="J24" i="1"/>
  <c r="Q113" i="6"/>
  <c r="F24" i="1"/>
  <c r="R93" i="6"/>
  <c r="G17" i="1"/>
  <c r="H17" i="1"/>
  <c r="I17" i="1"/>
  <c r="J17" i="1"/>
  <c r="O54" i="6"/>
  <c r="B10" i="1" l="1"/>
  <c r="N95" i="6" l="1"/>
  <c r="N93" i="6"/>
  <c r="N94" i="6"/>
  <c r="N92" i="6"/>
  <c r="Q92" i="6" s="1"/>
  <c r="J95" i="2"/>
  <c r="A56" i="2" l="1"/>
  <c r="A60" i="2" s="1"/>
  <c r="A64" i="2" s="1"/>
  <c r="A68" i="2" s="1"/>
  <c r="A72" i="2" s="1"/>
  <c r="J40" i="6"/>
  <c r="F40" i="6" s="1"/>
  <c r="J98" i="6"/>
  <c r="K24" i="1"/>
  <c r="K17" i="1"/>
  <c r="J12" i="5"/>
  <c r="J236" i="6"/>
  <c r="A182" i="6"/>
  <c r="A185" i="6" s="1"/>
  <c r="A191" i="6" s="1"/>
  <c r="A196" i="6" s="1"/>
  <c r="A201" i="6" s="1"/>
  <c r="A205" i="6" s="1"/>
  <c r="A210" i="6" s="1"/>
  <c r="A214" i="6" s="1"/>
  <c r="A218" i="6" s="1"/>
  <c r="A222" i="6" s="1"/>
  <c r="A226" i="6" s="1"/>
  <c r="A230" i="6" s="1"/>
  <c r="J31" i="6"/>
  <c r="F31" i="6" s="1"/>
  <c r="A76" i="2" l="1"/>
  <c r="A80" i="2" s="1"/>
  <c r="A84" i="2" s="1"/>
  <c r="A85" i="2" s="1"/>
  <c r="A86" i="2" s="1"/>
  <c r="A87" i="2" s="1"/>
  <c r="A88" i="2" s="1"/>
  <c r="J111" i="6"/>
  <c r="Q111" i="6" s="1"/>
  <c r="C20" i="1"/>
  <c r="B236" i="6" l="1"/>
  <c r="B95" i="2"/>
</calcChain>
</file>

<file path=xl/sharedStrings.xml><?xml version="1.0" encoding="utf-8"?>
<sst xmlns="http://schemas.openxmlformats.org/spreadsheetml/2006/main" count="1814" uniqueCount="1137">
  <si>
    <t>ПАСПОРТ</t>
  </si>
  <si>
    <t>Юридический адрес:</t>
  </si>
  <si>
    <t>Вид деятельности (код ОКВЭД):</t>
  </si>
  <si>
    <t>должность</t>
  </si>
  <si>
    <t>ФИО</t>
  </si>
  <si>
    <t>Телефон:</t>
  </si>
  <si>
    <t>email:</t>
  </si>
  <si>
    <t>Период</t>
  </si>
  <si>
    <t>Итого</t>
  </si>
  <si>
    <t>Кол-во</t>
  </si>
  <si>
    <t>Сумма</t>
  </si>
  <si>
    <t>Срок, лет</t>
  </si>
  <si>
    <t>__________________________</t>
  </si>
  <si>
    <t>(подпись)</t>
  </si>
  <si>
    <t>(ФИО)</t>
  </si>
  <si>
    <t>АНКЕТА</t>
  </si>
  <si>
    <t>ИНН</t>
  </si>
  <si>
    <t>Показатель</t>
  </si>
  <si>
    <t xml:space="preserve">Валюта баланса </t>
  </si>
  <si>
    <t>Выручка</t>
  </si>
  <si>
    <t>Чистая прибыль</t>
  </si>
  <si>
    <t>Уровень валютных рисков</t>
  </si>
  <si>
    <t>Кредитная история</t>
  </si>
  <si>
    <t>Тип проекта</t>
  </si>
  <si>
    <t>Сумма финансирования за счет собственных средств</t>
  </si>
  <si>
    <t>Сумма финансирования за счет заемных (привлеченных) средств</t>
  </si>
  <si>
    <t>Источник заемных средств</t>
  </si>
  <si>
    <t>Ставка, %</t>
  </si>
  <si>
    <t>Ед.изм</t>
  </si>
  <si>
    <t>Значение</t>
  </si>
  <si>
    <t>IRR</t>
  </si>
  <si>
    <t>%</t>
  </si>
  <si>
    <t>лет</t>
  </si>
  <si>
    <t>Прогнозная выручка</t>
  </si>
  <si>
    <t>Прогнозная EBITDA</t>
  </si>
  <si>
    <t>Срок прогнозного периода</t>
  </si>
  <si>
    <t>Подтверждение источников заемных средств (за исключением средств Фонда)</t>
  </si>
  <si>
    <t>Заключен договор с отлагательными условиями, финансирование не ведется или приостановлено</t>
  </si>
  <si>
    <t>Получено решение займодавца об условиях финансирования, договор не заключен</t>
  </si>
  <si>
    <t>Заявка на финансирование рассматривается, решения не получено</t>
  </si>
  <si>
    <t>Опыт сотрудничества с основными покупателями более года</t>
  </si>
  <si>
    <t>С основными покупателями заключены договоры</t>
  </si>
  <si>
    <t>Основные покупатели определены, имеется соглашения о сотрудничестве</t>
  </si>
  <si>
    <t>Поставщики сырья/материалов</t>
  </si>
  <si>
    <t>Опыт сотрудничества с основными поставщиками более года, имеются действующие договоры</t>
  </si>
  <si>
    <t>С основными поставщиками заключены договоры</t>
  </si>
  <si>
    <t>Основные поставщики определены, имеются соглашения/предложения о сотрудничестве</t>
  </si>
  <si>
    <t>Маркетинговое исследование рынка</t>
  </si>
  <si>
    <t>Маркетинговое исследование проведено с привлечением независимого эксперта</t>
  </si>
  <si>
    <t>Маркетинговое исследование не проводилось</t>
  </si>
  <si>
    <t>Наличие бизнес-плана</t>
  </si>
  <si>
    <t xml:space="preserve">Бизнес-план подготовлен </t>
  </si>
  <si>
    <t>Бизнес-план находится на стадии разработки, имеется рабочая версия</t>
  </si>
  <si>
    <t>Бизнес-план отсутствует</t>
  </si>
  <si>
    <t>Наличие ПСД</t>
  </si>
  <si>
    <t>ПСД подготовлена или не требуется в соответствии с законодательством</t>
  </si>
  <si>
    <t>ПСД находится на стадии разработки, договор на разработку ПСД заключен</t>
  </si>
  <si>
    <t>ПСД отсутствует</t>
  </si>
  <si>
    <t>Проведение экспертизы ПСД</t>
  </si>
  <si>
    <t>Экспертиза ПСД проведена или не требуется в соответствии с законодательством</t>
  </si>
  <si>
    <t>Экспертиза ПСД не проводилась</t>
  </si>
  <si>
    <t>Капитал и резервы</t>
  </si>
  <si>
    <t>Внеоборотные активы</t>
  </si>
  <si>
    <t>Степень зависимости от поставщиков</t>
  </si>
  <si>
    <t>Ключевые покупатели  легко заменимы или отсутствуют ввиду высокой диверсификации контрагентов.</t>
  </si>
  <si>
    <t>Иное (с приложением подтверждающих документов)</t>
  </si>
  <si>
    <t>Сумма, тыс. руб.</t>
  </si>
  <si>
    <t>тыс.руб</t>
  </si>
  <si>
    <t>Сумма финансирования за счет собственных средств, тыс. руб.</t>
  </si>
  <si>
    <t>Ключевые поставщики  легко заменимы или отсутствуют ввиду высокой диверсификации контрагентов</t>
  </si>
  <si>
    <t xml:space="preserve">На долю ключевых поставщиков приходится не более 30% </t>
  </si>
  <si>
    <t xml:space="preserve">Существуют ключевые поставщиков (с долей более 30%), потеря взаимоотношений с которыми трудновосполнима </t>
  </si>
  <si>
    <t xml:space="preserve">На долю ключевых покупателей приходится не более 30% </t>
  </si>
  <si>
    <t xml:space="preserve">Существуют ключевые покупатели (с долей более 30%), потеря взаимоотношений с которыми трудновосполнима </t>
  </si>
  <si>
    <t>Деловая репутация</t>
  </si>
  <si>
    <t>Налоговая ответственность</t>
  </si>
  <si>
    <t>Дата регистрации:</t>
  </si>
  <si>
    <t>Наименование компании/ФИО собственника</t>
  </si>
  <si>
    <t>Степень зависимости от покупателей</t>
  </si>
  <si>
    <t>Прозрачность структуры собственников</t>
  </si>
  <si>
    <t>До бенефициаров не более двух уровней владения (без офшоров)</t>
  </si>
  <si>
    <t>Три или более уровня владения до бенефициаров или наличие офшоров</t>
  </si>
  <si>
    <t>Оборотные средства</t>
  </si>
  <si>
    <t>МП (при наличии)</t>
  </si>
  <si>
    <t>(должность)</t>
  </si>
  <si>
    <t>Все расчеты производятся на основании бухгалтерской (финансовой) отчетности на последний отчетный период</t>
  </si>
  <si>
    <t>МВт</t>
  </si>
  <si>
    <t>м3/час</t>
  </si>
  <si>
    <t>прив. ед./сут.</t>
  </si>
  <si>
    <t>ТИПИНФРАСТРУКТУРЫ</t>
  </si>
  <si>
    <t>ЕДИЗМ</t>
  </si>
  <si>
    <t>КОНТАКТЫ</t>
  </si>
  <si>
    <t>Электроснабжение</t>
  </si>
  <si>
    <t>Администрация Субъекта РФ</t>
  </si>
  <si>
    <t>Водоснабжение</t>
  </si>
  <si>
    <t>млн. тонн. нетто/год</t>
  </si>
  <si>
    <t>Администрация Моногорода</t>
  </si>
  <si>
    <t>Водоотведение</t>
  </si>
  <si>
    <t>Инвестор</t>
  </si>
  <si>
    <t>Водоотведение / ливневые стоки</t>
  </si>
  <si>
    <t>Теплоснабжение</t>
  </si>
  <si>
    <t>Газоснабжение</t>
  </si>
  <si>
    <t>Транспортная инфраструктура</t>
  </si>
  <si>
    <t>Инфраструктура связи</t>
  </si>
  <si>
    <t>ПОТРЕБНОСТЬ1</t>
  </si>
  <si>
    <t>Обеспечен</t>
  </si>
  <si>
    <t>Не обеспечен</t>
  </si>
  <si>
    <t>Не требуется</t>
  </si>
  <si>
    <t>ОБРАСЧЕТА1</t>
  </si>
  <si>
    <t>Технико-экономическое обоснование</t>
  </si>
  <si>
    <t>Бизнес-план с расчетом потребности</t>
  </si>
  <si>
    <t>ПСД</t>
  </si>
  <si>
    <t>ДОРПАР4</t>
  </si>
  <si>
    <t>ПОТРЕБНОСТЬТУ1</t>
  </si>
  <si>
    <t xml:space="preserve">ТУ получены </t>
  </si>
  <si>
    <t>ТУ не получены</t>
  </si>
  <si>
    <t>п/п</t>
  </si>
  <si>
    <t>ПРАВАЗУ1</t>
  </si>
  <si>
    <t>Собственность</t>
  </si>
  <si>
    <t>Аренда (краткосрочная)</t>
  </si>
  <si>
    <t>Аренда (долгосрочная)</t>
  </si>
  <si>
    <t>Права не оформлены</t>
  </si>
  <si>
    <t>Оформление прав</t>
  </si>
  <si>
    <t xml:space="preserve">Требуется </t>
  </si>
  <si>
    <t>ПСДИП1</t>
  </si>
  <si>
    <t>Не требуется (в соответствии с законодательством)</t>
  </si>
  <si>
    <t>ПСДИП2</t>
  </si>
  <si>
    <t>NPV
(без учета терминальной стоимости)</t>
  </si>
  <si>
    <t>Кадастровый номер ЗУ</t>
  </si>
  <si>
    <t>___________________</t>
  </si>
  <si>
    <t>Примечания</t>
  </si>
  <si>
    <t>инвестиционного проекта</t>
  </si>
  <si>
    <t>Ответственное лицо
за работу с Фондом</t>
  </si>
  <si>
    <t>9.1.</t>
  </si>
  <si>
    <t>9.2.</t>
  </si>
  <si>
    <t>9.3.</t>
  </si>
  <si>
    <t>8.1.</t>
  </si>
  <si>
    <t>8.2.</t>
  </si>
  <si>
    <t>8.3.</t>
  </si>
  <si>
    <t>7.1.</t>
  </si>
  <si>
    <t>7.2.</t>
  </si>
  <si>
    <t>7.3.</t>
  </si>
  <si>
    <t>6.1.</t>
  </si>
  <si>
    <t>6.2.</t>
  </si>
  <si>
    <t>6.3.</t>
  </si>
  <si>
    <t>5.1.</t>
  </si>
  <si>
    <t>5.2.</t>
  </si>
  <si>
    <t>5.3.</t>
  </si>
  <si>
    <t>4.1.</t>
  </si>
  <si>
    <t>4.2.</t>
  </si>
  <si>
    <t>4.3.</t>
  </si>
  <si>
    <t>3.1.</t>
  </si>
  <si>
    <t>3.2.</t>
  </si>
  <si>
    <t>3.3.</t>
  </si>
  <si>
    <t>2.1.</t>
  </si>
  <si>
    <t>2.2.</t>
  </si>
  <si>
    <t>2.3.</t>
  </si>
  <si>
    <t>1.1.</t>
  </si>
  <si>
    <t>1.2.</t>
  </si>
  <si>
    <t>1.3.</t>
  </si>
  <si>
    <t>________________________</t>
  </si>
  <si>
    <t>3.4.</t>
  </si>
  <si>
    <t>3.5.</t>
  </si>
  <si>
    <t>4.4.</t>
  </si>
  <si>
    <t>5.4.</t>
  </si>
  <si>
    <t>7.4.</t>
  </si>
  <si>
    <t>10.1.</t>
  </si>
  <si>
    <t>10.2.</t>
  </si>
  <si>
    <t>10.3.</t>
  </si>
  <si>
    <t>11.1.</t>
  </si>
  <si>
    <t>11.2.</t>
  </si>
  <si>
    <t>11.3.</t>
  </si>
  <si>
    <t>12.1.</t>
  </si>
  <si>
    <t>12.2.</t>
  </si>
  <si>
    <t>12.3.</t>
  </si>
  <si>
    <t>13.1.</t>
  </si>
  <si>
    <t>13.2.</t>
  </si>
  <si>
    <t>13.3.</t>
  </si>
  <si>
    <t>Наличие аудиторского заключения</t>
  </si>
  <si>
    <t>Имеется с существенными замечаниями / отсутствует при обязанности проведения аудита</t>
  </si>
  <si>
    <t>Имеется без существенных замечаний/Не требуется</t>
  </si>
  <si>
    <t>&lt;выберите значение&gt;</t>
  </si>
  <si>
    <t>Сроки разработки ПСД не определены</t>
  </si>
  <si>
    <t>ПСД разработана / ГЭ получена</t>
  </si>
  <si>
    <t>ПСД разработана / ГЭ не требуется</t>
  </si>
  <si>
    <t>ПСД разработана / ГЭ не получено</t>
  </si>
  <si>
    <t xml:space="preserve">ПСД не разработана (договор заключен) </t>
  </si>
  <si>
    <t xml:space="preserve">ПСД не разработана (определяется проектная организация) </t>
  </si>
  <si>
    <t>Доля импортного сырья (расходов) в структуре себестоимости не превышает 25%</t>
  </si>
  <si>
    <t>Доля импортного сырья (расходов) в структуре себестоимости превышает 25%</t>
  </si>
  <si>
    <t>Совокупный размер неисполненной обязанности инициатора по уплате налогов, сборов, пеней, штрафов, процентов и прочих платежей, подлежащих уплате в соответствии с законодательством Российской Федерации не более 10% от валюты баланса юр.лица на последнюю отчетную дату или от совокупного годового дохода для физ.лиц и ИП</t>
  </si>
  <si>
    <t>л/с</t>
  </si>
  <si>
    <t>Гкал/час</t>
  </si>
  <si>
    <t>прив. ед./час</t>
  </si>
  <si>
    <t>куб.м/ час</t>
  </si>
  <si>
    <t>куб.м/ сут.</t>
  </si>
  <si>
    <t>ЭЛЕКТРО1</t>
  </si>
  <si>
    <t>кВт</t>
  </si>
  <si>
    <t>ТЕПЛО1</t>
  </si>
  <si>
    <t>ГАЗ1</t>
  </si>
  <si>
    <t>тыс. м3/год</t>
  </si>
  <si>
    <t>Источники финансирования</t>
  </si>
  <si>
    <t>Собственные средства (не менее 20% от общей стоимости проекта)</t>
  </si>
  <si>
    <t>Доля (%)</t>
  </si>
  <si>
    <t xml:space="preserve">    Источник собственных средств</t>
  </si>
  <si>
    <t>201__г.</t>
  </si>
  <si>
    <t>а. охота, отлов и отстрел диких животных, включая предоставление услуг в этих областях (подкласс 01.7 класса 01 раздела А);</t>
  </si>
  <si>
    <t>б. производство табачных изделий (класс 12 раздела С);</t>
  </si>
  <si>
    <t>в. производство алкогольной продукции (подклассы 11.01, 11.02, 11.03, 11.04, 11.05 класса 11 раздела С);</t>
  </si>
  <si>
    <t>г. торговля оптовая и розничная (подклассы 45.1, 45.3 класса 45, класс 46, 47 раздела G), кроме торговли товарами собственного производства;</t>
  </si>
  <si>
    <t>е. государственное управление и обеспечение военной безопасности, социальное обеспечение (раздел О);</t>
  </si>
  <si>
    <t>ж. деятельность по организации и проведению азартных игр и заключению пари, по организации и проведению лотерей (класс 92 раздела R);</t>
  </si>
  <si>
    <t>з. деятельность общественных организаций (класс 94 раздела S);</t>
  </si>
  <si>
    <t>и. 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 (раздел T);</t>
  </si>
  <si>
    <t>на участке территории в границах моногорода</t>
  </si>
  <si>
    <t>на прилегающих к границам моногорода участках территории в границах промышленного, индустриального, технологического или агропромышленного парка</t>
  </si>
  <si>
    <t>Условия предоставления иных заемных средств</t>
  </si>
  <si>
    <t>Источник собственных средств</t>
  </si>
  <si>
    <t xml:space="preserve"> </t>
  </si>
  <si>
    <t>Статья расходов/источники</t>
  </si>
  <si>
    <t>ИТОГО</t>
  </si>
  <si>
    <t>новое строительство</t>
  </si>
  <si>
    <t>Наименование компании</t>
  </si>
  <si>
    <t>Условия предоставления заемных средств</t>
  </si>
  <si>
    <t>Источник финансирования</t>
  </si>
  <si>
    <t>Виды профинансированных затраты (должно соответствовать структуре затрат)</t>
  </si>
  <si>
    <t xml:space="preserve">   Виды профинансированных затрат (должно соответствовать структуре затрат)</t>
  </si>
  <si>
    <t>Виды затрат (должно соответствовать структуре затрат)</t>
  </si>
  <si>
    <t xml:space="preserve">   Виды затрат (должно соответствовать структуре затрат)</t>
  </si>
  <si>
    <t>Прочие, в том числе:</t>
  </si>
  <si>
    <t>ОГРН/ ОГРНИП</t>
  </si>
  <si>
    <t>1. Анкета инициатора инвестиционного проекта на</t>
  </si>
  <si>
    <t>______</t>
  </si>
  <si>
    <t>листах</t>
  </si>
  <si>
    <t xml:space="preserve">2. Анкета инвестиционного проекта на </t>
  </si>
  <si>
    <t xml:space="preserve">3. График реализации инвестиционного проекта на </t>
  </si>
  <si>
    <t>листах.</t>
  </si>
  <si>
    <t>Срок аренды (если применимо)</t>
  </si>
  <si>
    <t xml:space="preserve">Кадастровый номер </t>
  </si>
  <si>
    <t>МОНОГОРОДА.РФ</t>
  </si>
  <si>
    <r>
      <t xml:space="preserve">Капитал ГСК (если нет группы, то не указывается)
</t>
    </r>
    <r>
      <rPr>
        <sz val="10"/>
        <color indexed="8"/>
        <rFont val="Times New Roman"/>
        <family val="1"/>
        <charset val="204"/>
      </rPr>
      <t xml:space="preserve">Для расчета капитала группы принимаются данные консолидированного управленческого учета собственного капитала группы </t>
    </r>
  </si>
  <si>
    <t>Консолидированная выручка ГСК за отчетный год (если нет ГСК, то не указывается)</t>
  </si>
  <si>
    <t>Консолидированная чистая прибыль ГСК за отчетный год (если нет ГСК, то не указывается)</t>
  </si>
  <si>
    <t>Расходы</t>
  </si>
  <si>
    <t>пос. Жирекен</t>
  </si>
  <si>
    <t>Забайкальский край</t>
  </si>
  <si>
    <t>пос. Новоорловск</t>
  </si>
  <si>
    <t>пос. Первомайский</t>
  </si>
  <si>
    <t>г. Краснокаменск</t>
  </si>
  <si>
    <t>пос. Новопавловка</t>
  </si>
  <si>
    <t>пос. Вершино-Дарасунский</t>
  </si>
  <si>
    <t>пос. Шерловая Гора</t>
  </si>
  <si>
    <t>пос. Кокуй</t>
  </si>
  <si>
    <t>пос. Великооктябрьский</t>
  </si>
  <si>
    <t>Тверская область</t>
  </si>
  <si>
    <t>г. Кувшиново</t>
  </si>
  <si>
    <t>пос. Жарковский</t>
  </si>
  <si>
    <t>пос. Спирово</t>
  </si>
  <si>
    <t>г. Железногорск</t>
  </si>
  <si>
    <t>Курская область</t>
  </si>
  <si>
    <t>г. Западная Двина</t>
  </si>
  <si>
    <t>пос. Калашниково</t>
  </si>
  <si>
    <t>г. Лебедянь</t>
  </si>
  <si>
    <t>Липецкая область</t>
  </si>
  <si>
    <t>г. Удомля</t>
  </si>
  <si>
    <t>г. Заволжье</t>
  </si>
  <si>
    <t>Нижегородская область</t>
  </si>
  <si>
    <t>пос. Мухтолово</t>
  </si>
  <si>
    <t>г. Навашино</t>
  </si>
  <si>
    <t>г. Кулебаки</t>
  </si>
  <si>
    <t>г. Ворсма</t>
  </si>
  <si>
    <t>г. Первомайск</t>
  </si>
  <si>
    <t>г. Павлово</t>
  </si>
  <si>
    <t>г. Володарск</t>
  </si>
  <si>
    <t>г. Княгинино</t>
  </si>
  <si>
    <t>пос. Решетиха</t>
  </si>
  <si>
    <t>г. Балахна</t>
  </si>
  <si>
    <t>г. Выкса</t>
  </si>
  <si>
    <t>пос. Чегдомын</t>
  </si>
  <si>
    <t>Хабаровский край</t>
  </si>
  <si>
    <t>пос. Теплоозерск</t>
  </si>
  <si>
    <t>Еврейская автономная область</t>
  </si>
  <si>
    <t>г. Удачный</t>
  </si>
  <si>
    <t>Республика Саха (Якутия)</t>
  </si>
  <si>
    <t>г. Нерюнгри</t>
  </si>
  <si>
    <t>пос. Айхал</t>
  </si>
  <si>
    <t>г. Петровск</t>
  </si>
  <si>
    <t>Саратовская область</t>
  </si>
  <si>
    <t>г. Вольск</t>
  </si>
  <si>
    <t>г. Сарапул</t>
  </si>
  <si>
    <t>Удмуртская Республика</t>
  </si>
  <si>
    <t>пос. Эльбан</t>
  </si>
  <si>
    <t>пос. Нижний Куранах</t>
  </si>
  <si>
    <t>пос. Мохсоголлох</t>
  </si>
  <si>
    <t>г. Мирный</t>
  </si>
  <si>
    <t>г. Воткинск</t>
  </si>
  <si>
    <t>г. Глазов</t>
  </si>
  <si>
    <t>пос. Кизема</t>
  </si>
  <si>
    <t>Архангельская область</t>
  </si>
  <si>
    <t>г. Онега</t>
  </si>
  <si>
    <t>г. Пикалево</t>
  </si>
  <si>
    <t>Ленинградская область</t>
  </si>
  <si>
    <t>пос. Октябрьский</t>
  </si>
  <si>
    <t>г. Коряжма</t>
  </si>
  <si>
    <t>г. Новодвинск</t>
  </si>
  <si>
    <t>г. Сланцы</t>
  </si>
  <si>
    <t>пос. Североонежск</t>
  </si>
  <si>
    <t>г. Северодвинск</t>
  </si>
  <si>
    <t>г. Сясьстрой</t>
  </si>
  <si>
    <t>г. Новотроицк</t>
  </si>
  <si>
    <t>Оренбургская область</t>
  </si>
  <si>
    <t>г. Кувандык</t>
  </si>
  <si>
    <t>пос. Светлый</t>
  </si>
  <si>
    <t>г. Зеленодольск</t>
  </si>
  <si>
    <t>Республика Татарстан</t>
  </si>
  <si>
    <t>г. Набережные Челны</t>
  </si>
  <si>
    <t>г. Медногорск</t>
  </si>
  <si>
    <t>г. Гай</t>
  </si>
  <si>
    <t>г. Сердобск</t>
  </si>
  <si>
    <t>Пензенская область</t>
  </si>
  <si>
    <t>г. Никольск</t>
  </si>
  <si>
    <t>пос. Камские Поляны</t>
  </si>
  <si>
    <t>г. Елабуга</t>
  </si>
  <si>
    <t>г. Менделеевск</t>
  </si>
  <si>
    <t>г. Чистополь</t>
  </si>
  <si>
    <t>г. Соль-Илецк</t>
  </si>
  <si>
    <t>г. Ясный</t>
  </si>
  <si>
    <t>пос. Мокшан</t>
  </si>
  <si>
    <t>г. Заречный</t>
  </si>
  <si>
    <t>г. Нижнекамск</t>
  </si>
  <si>
    <t>г. Каспийск</t>
  </si>
  <si>
    <t>Республика Дагестан</t>
  </si>
  <si>
    <t>г. Дагестанские Огни</t>
  </si>
  <si>
    <t>пос. Елань-Коленовский</t>
  </si>
  <si>
    <t>Воронежская область</t>
  </si>
  <si>
    <t>г. Семилуки</t>
  </si>
  <si>
    <t>г. Павловск</t>
  </si>
  <si>
    <t>пос. Медногорский</t>
  </si>
  <si>
    <t>Карачаево-Черкесская Республика</t>
  </si>
  <si>
    <t>г. Мантурово</t>
  </si>
  <si>
    <t>Костромская область</t>
  </si>
  <si>
    <t>г. Галич</t>
  </si>
  <si>
    <t>г. Невинномысск</t>
  </si>
  <si>
    <t>Ставропольский край</t>
  </si>
  <si>
    <t>г. Россошь</t>
  </si>
  <si>
    <t>г. Котовск</t>
  </si>
  <si>
    <t>Тамбовская область</t>
  </si>
  <si>
    <t>пос. Знаменка</t>
  </si>
  <si>
    <t>пос. Селенгинск</t>
  </si>
  <si>
    <t>Республика Бурятия</t>
  </si>
  <si>
    <t>г. Бородино</t>
  </si>
  <si>
    <t>Красноярский край</t>
  </si>
  <si>
    <t>г. Зеленогорск</t>
  </si>
  <si>
    <t>пос. Каменск</t>
  </si>
  <si>
    <t>г. Гусиноозерск</t>
  </si>
  <si>
    <t>г. Северобайкальск</t>
  </si>
  <si>
    <t>пос. Саган-Нур</t>
  </si>
  <si>
    <t>г. Норильск</t>
  </si>
  <si>
    <t>г. Лесосибирск</t>
  </si>
  <si>
    <t>г. Закаменск</t>
  </si>
  <si>
    <t>пос. Песочное</t>
  </si>
  <si>
    <t>Ярославская область</t>
  </si>
  <si>
    <t>г. Гаврилов-Ям</t>
  </si>
  <si>
    <t>г. Алексин</t>
  </si>
  <si>
    <t>Тульская область</t>
  </si>
  <si>
    <t>г. Ефремов</t>
  </si>
  <si>
    <t>г. Тутаев</t>
  </si>
  <si>
    <t>г. Ростов</t>
  </si>
  <si>
    <t>г. Губкин</t>
  </si>
  <si>
    <t>Белгородская область</t>
  </si>
  <si>
    <t>г. Белев</t>
  </si>
  <si>
    <t>г. Суворов</t>
  </si>
  <si>
    <t>г. Красавино</t>
  </si>
  <si>
    <t>Вологодская область</t>
  </si>
  <si>
    <t>пос. Сазоново</t>
  </si>
  <si>
    <t>г. Череповец</t>
  </si>
  <si>
    <t>г. Кировск</t>
  </si>
  <si>
    <t>Мурманская область</t>
  </si>
  <si>
    <t>г. Ковдор</t>
  </si>
  <si>
    <t>пос. Ревда</t>
  </si>
  <si>
    <t>пос. Краснофарфорный</t>
  </si>
  <si>
    <t>Новгородская область</t>
  </si>
  <si>
    <t>г. Пестово</t>
  </si>
  <si>
    <t>г. Емва</t>
  </si>
  <si>
    <t>Республика Коми</t>
  </si>
  <si>
    <t>г. Сокол</t>
  </si>
  <si>
    <t>пос. Никель</t>
  </si>
  <si>
    <t>г. Мончегорск</t>
  </si>
  <si>
    <t>г. Заполярный</t>
  </si>
  <si>
    <t>г. Оленегорск</t>
  </si>
  <si>
    <t>пос. Парфино</t>
  </si>
  <si>
    <t>г. Боровичи</t>
  </si>
  <si>
    <t>пос. Угловка</t>
  </si>
  <si>
    <t>г. Инта</t>
  </si>
  <si>
    <t>пос. Жешарт</t>
  </si>
  <si>
    <t>г. Воркута</t>
  </si>
  <si>
    <t>г. Суоярви</t>
  </si>
  <si>
    <t>Республика Карелия</t>
  </si>
  <si>
    <t>г. Кондопога</t>
  </si>
  <si>
    <t>пос. Муезерский</t>
  </si>
  <si>
    <t>пос. Надвоицы</t>
  </si>
  <si>
    <t>г. Питкяранта</t>
  </si>
  <si>
    <t>г. Пудож</t>
  </si>
  <si>
    <t>г. Сегежа</t>
  </si>
  <si>
    <t>пос. Пиндуши</t>
  </si>
  <si>
    <t>г. Костомукша</t>
  </si>
  <si>
    <t>г. Лахденпохья</t>
  </si>
  <si>
    <t>пос. Вяртсиля</t>
  </si>
  <si>
    <t>г. Белебей</t>
  </si>
  <si>
    <t>Республика Башкортостан</t>
  </si>
  <si>
    <t>г. Кумертау</t>
  </si>
  <si>
    <t>г. Тольятти</t>
  </si>
  <si>
    <t>Самарская область</t>
  </si>
  <si>
    <t>г. Белорецк</t>
  </si>
  <si>
    <t>г. Нефтекамск</t>
  </si>
  <si>
    <t>г. Учалы</t>
  </si>
  <si>
    <t>г. Благовещенск</t>
  </si>
  <si>
    <t>г. Чапаевск</t>
  </si>
  <si>
    <t>г. Байкальск</t>
  </si>
  <si>
    <t>Иркутская область</t>
  </si>
  <si>
    <t>г. Усолье-Сибирское</t>
  </si>
  <si>
    <t>г. Тулун</t>
  </si>
  <si>
    <t>г. Черемхово</t>
  </si>
  <si>
    <t>г. Саянск</t>
  </si>
  <si>
    <t>г. Усть-Илимск</t>
  </si>
  <si>
    <t>г. Железногорск-Илимский</t>
  </si>
  <si>
    <t>г. Шелехов</t>
  </si>
  <si>
    <t>г. Дальнегорск</t>
  </si>
  <si>
    <t>Приморский край</t>
  </si>
  <si>
    <t>с. Светлогорье</t>
  </si>
  <si>
    <t>пос. Ярославский</t>
  </si>
  <si>
    <t>пос. Восток</t>
  </si>
  <si>
    <t>г. Спасск-Дальний</t>
  </si>
  <si>
    <t>пос. Лучегорск</t>
  </si>
  <si>
    <t>г. Арсеньев</t>
  </si>
  <si>
    <t>пос. Новошахтинский</t>
  </si>
  <si>
    <t>пос. Липовцы</t>
  </si>
  <si>
    <t>г. Усть-Катав</t>
  </si>
  <si>
    <t>Челябинская область</t>
  </si>
  <si>
    <t>г. Карабаш</t>
  </si>
  <si>
    <t>г. Нязепетровск</t>
  </si>
  <si>
    <t>г. Аша</t>
  </si>
  <si>
    <t>г. Миньяр</t>
  </si>
  <si>
    <t>г. Верхний Уфалей</t>
  </si>
  <si>
    <t>г. Сим</t>
  </si>
  <si>
    <t>г. Чебаркуль</t>
  </si>
  <si>
    <t>г. Озерск</t>
  </si>
  <si>
    <t>г. Трехгорный</t>
  </si>
  <si>
    <t>г. Снежинск</t>
  </si>
  <si>
    <t>г. Красноперекопск</t>
  </si>
  <si>
    <t>Республика Крым</t>
  </si>
  <si>
    <t>г. Гуково</t>
  </si>
  <si>
    <t>Ростовская область</t>
  </si>
  <si>
    <t>пос. Линево</t>
  </si>
  <si>
    <t>Новосибирская область</t>
  </si>
  <si>
    <t>пос. Красный Яр</t>
  </si>
  <si>
    <t>Омская область</t>
  </si>
  <si>
    <t>г. Армянск</t>
  </si>
  <si>
    <t>г. Зверево</t>
  </si>
  <si>
    <t>г. Донецк</t>
  </si>
  <si>
    <t>пос. Горный</t>
  </si>
  <si>
    <t>г. Северск</t>
  </si>
  <si>
    <t>Томская область</t>
  </si>
  <si>
    <t>г. Североуральск</t>
  </si>
  <si>
    <t>Свердловская область</t>
  </si>
  <si>
    <t>г. Красноуральск</t>
  </si>
  <si>
    <t>г. Качканар</t>
  </si>
  <si>
    <t>г. Верхняя Пышма</t>
  </si>
  <si>
    <t>г. Асбест</t>
  </si>
  <si>
    <t>г. Нижний Тагил</t>
  </si>
  <si>
    <t>г. Верхняя Салда</t>
  </si>
  <si>
    <t>г. Серов</t>
  </si>
  <si>
    <t>г. Ревда</t>
  </si>
  <si>
    <t>г. Полевской</t>
  </si>
  <si>
    <t>пос. Малышева</t>
  </si>
  <si>
    <t>г. Анжеро-Судженск</t>
  </si>
  <si>
    <t>Кемеровская область</t>
  </si>
  <si>
    <t>г. Калтан</t>
  </si>
  <si>
    <t>пос. Мундыбаш</t>
  </si>
  <si>
    <t>г. Юрга</t>
  </si>
  <si>
    <t>г. Таштагол</t>
  </si>
  <si>
    <t>г. Осинники</t>
  </si>
  <si>
    <t>пос. Шерегеш</t>
  </si>
  <si>
    <t>г. Новокузнецк</t>
  </si>
  <si>
    <t>г. Вятские Поляны</t>
  </si>
  <si>
    <t>Кировская область</t>
  </si>
  <si>
    <t>пос. Мурыгино</t>
  </si>
  <si>
    <t>г. Белая Холуница</t>
  </si>
  <si>
    <t>г. Луза</t>
  </si>
  <si>
    <t>г. Димитровград</t>
  </si>
  <si>
    <t>Ульяновская область</t>
  </si>
  <si>
    <t>г. Кирс</t>
  </si>
  <si>
    <t>пос. Демьяново</t>
  </si>
  <si>
    <t>г. Уржум</t>
  </si>
  <si>
    <t>г. Новоульяновск</t>
  </si>
  <si>
    <t>г. Инза</t>
  </si>
  <si>
    <t>пос. Красная Поляна</t>
  </si>
  <si>
    <t>г. Омутнинск</t>
  </si>
  <si>
    <t>пос. Стрижи</t>
  </si>
  <si>
    <t>г. Кирово-Чепецк</t>
  </si>
  <si>
    <t>пос. Силикатный</t>
  </si>
  <si>
    <t>г. Волчанск</t>
  </si>
  <si>
    <t>г. Первоуральск</t>
  </si>
  <si>
    <t>г. Карпинск</t>
  </si>
  <si>
    <t>г. Краснотурьинск</t>
  </si>
  <si>
    <t>г. Бакал</t>
  </si>
  <si>
    <t>г. Верхняя Тура</t>
  </si>
  <si>
    <t>г. Каменск-Уральский</t>
  </si>
  <si>
    <t>г. Сатка</t>
  </si>
  <si>
    <t>г. Миасс</t>
  </si>
  <si>
    <t>г. Златоуст</t>
  </si>
  <si>
    <t>г. Магнитогорск</t>
  </si>
  <si>
    <t>г. Гурьевск</t>
  </si>
  <si>
    <t>г. Салаир</t>
  </si>
  <si>
    <t>г. Мариинск</t>
  </si>
  <si>
    <t>г. Топки</t>
  </si>
  <si>
    <t>пос. Яшкино</t>
  </si>
  <si>
    <t>г. Мыски</t>
  </si>
  <si>
    <t>г. Березовский</t>
  </si>
  <si>
    <t>г. Тайга</t>
  </si>
  <si>
    <t>г. Полысаево</t>
  </si>
  <si>
    <t>пос. Белогорск</t>
  </si>
  <si>
    <t>г. Красновишерск</t>
  </si>
  <si>
    <t>Пермский край</t>
  </si>
  <si>
    <t>г. Очер</t>
  </si>
  <si>
    <t>г. Чусовой</t>
  </si>
  <si>
    <t>г. Нытва</t>
  </si>
  <si>
    <t>г. Александровск</t>
  </si>
  <si>
    <t>г. Горнозаводск</t>
  </si>
  <si>
    <t>пос. Юго-Камский</t>
  </si>
  <si>
    <t>пос. Умет</t>
  </si>
  <si>
    <t>Республика Мордовия</t>
  </si>
  <si>
    <t>г. Рузаевка</t>
  </si>
  <si>
    <t>пос. Кадошкино</t>
  </si>
  <si>
    <t>пос. Тургенево</t>
  </si>
  <si>
    <t>пос. Комсомольский</t>
  </si>
  <si>
    <t>пос. Атяшево</t>
  </si>
  <si>
    <t>г. Райчихинск</t>
  </si>
  <si>
    <t>Амурская область</t>
  </si>
  <si>
    <t>г. Свободный</t>
  </si>
  <si>
    <t>г. Канаш</t>
  </si>
  <si>
    <t>Чувашская Республика</t>
  </si>
  <si>
    <t>г. Мариинский Посад</t>
  </si>
  <si>
    <t>г. Тында</t>
  </si>
  <si>
    <t>г. Михайловка</t>
  </si>
  <si>
    <t>Волгоградская область</t>
  </si>
  <si>
    <t>г. Фролово</t>
  </si>
  <si>
    <t>г. Алатырь</t>
  </si>
  <si>
    <t>г. Шумерля</t>
  </si>
  <si>
    <t>г. Новочебоксарск</t>
  </si>
  <si>
    <t>с. Туим</t>
  </si>
  <si>
    <t>Республика Хакасия</t>
  </si>
  <si>
    <t>г. Абаза</t>
  </si>
  <si>
    <t>пос. Вершина Теи</t>
  </si>
  <si>
    <t>г. Яровое</t>
  </si>
  <si>
    <t>Алтайский край</t>
  </si>
  <si>
    <t>г. Заринск</t>
  </si>
  <si>
    <t>г. Алейск</t>
  </si>
  <si>
    <t>г. Новоалтайск</t>
  </si>
  <si>
    <t>пос. Степное Озеро</t>
  </si>
  <si>
    <t>г. Саяногорск</t>
  </si>
  <si>
    <t>г. Сорск</t>
  </si>
  <si>
    <t>г. Черногорск</t>
  </si>
  <si>
    <t>г. Прокопьевск</t>
  </si>
  <si>
    <t>г. Киселевск</t>
  </si>
  <si>
    <t>г. Междуреченск</t>
  </si>
  <si>
    <t>г. Ленинск-Кузнецкий</t>
  </si>
  <si>
    <t>г. Белово</t>
  </si>
  <si>
    <t>г. Катайск</t>
  </si>
  <si>
    <t>Курганская область</t>
  </si>
  <si>
    <t>г. Петухово</t>
  </si>
  <si>
    <t>г. Далматово</t>
  </si>
  <si>
    <t>пос. Краснобродский</t>
  </si>
  <si>
    <t>пос. Варгаши</t>
  </si>
  <si>
    <t>пос. Белая Березка</t>
  </si>
  <si>
    <t>Брянская область</t>
  </si>
  <si>
    <t>пос. Бытошь</t>
  </si>
  <si>
    <t>пос. Ивот</t>
  </si>
  <si>
    <t>пос. Любохна</t>
  </si>
  <si>
    <t>пос. Петровский</t>
  </si>
  <si>
    <t>Ивановская область</t>
  </si>
  <si>
    <t>пос. Каменка</t>
  </si>
  <si>
    <t>пос. Савино</t>
  </si>
  <si>
    <t>г. Южа</t>
  </si>
  <si>
    <t>г. Дорогобуж</t>
  </si>
  <si>
    <t>Смоленская область</t>
  </si>
  <si>
    <t>г. Сураж</t>
  </si>
  <si>
    <t>г. Фокино</t>
  </si>
  <si>
    <t>г. Наволоки</t>
  </si>
  <si>
    <t>пос. Колобово</t>
  </si>
  <si>
    <t>г. Вичуга</t>
  </si>
  <si>
    <t>г. Приволжск</t>
  </si>
  <si>
    <t>г. Сосенский</t>
  </si>
  <si>
    <t>Калужская область</t>
  </si>
  <si>
    <t>г. Кондрово</t>
  </si>
  <si>
    <t>г. Карачев</t>
  </si>
  <si>
    <t>пос. Погар</t>
  </si>
  <si>
    <t>г. Клинцы</t>
  </si>
  <si>
    <t>г. Сельцо</t>
  </si>
  <si>
    <t>г. Фурманов</t>
  </si>
  <si>
    <t>г. Тейково</t>
  </si>
  <si>
    <t>г. Гороховец</t>
  </si>
  <si>
    <t>Владимирская область</t>
  </si>
  <si>
    <t>г. Камешково</t>
  </si>
  <si>
    <t>г. Курлово</t>
  </si>
  <si>
    <t>г. Меленки</t>
  </si>
  <si>
    <t>г. Вязники</t>
  </si>
  <si>
    <t>г. Мценск</t>
  </si>
  <si>
    <t>Орловская область</t>
  </si>
  <si>
    <t>пос. Побединка</t>
  </si>
  <si>
    <t>Рязанская область</t>
  </si>
  <si>
    <t>г. Кольчугино</t>
  </si>
  <si>
    <t>пос. Ставрово</t>
  </si>
  <si>
    <t>пос. Елатьма</t>
  </si>
  <si>
    <t>пос. Лесной</t>
  </si>
  <si>
    <t>Административный центр монопрофильного муниципального образования</t>
  </si>
  <si>
    <t>Субъект Российской Федерации</t>
  </si>
  <si>
    <t>часть производственных мощностей расположена за пределами территории моногорода, но является составляющей единого производственного процесса, направленного на достижение общего экономического результата</t>
  </si>
  <si>
    <t>Прибыль</t>
  </si>
  <si>
    <t>Основные средства</t>
  </si>
  <si>
    <t xml:space="preserve">Необходимость 
ПСД </t>
  </si>
  <si>
    <t xml:space="preserve">Статус 
разработки 
ПСД </t>
  </si>
  <si>
    <t>Дата завершения разработки ПСД
(если применимо)</t>
  </si>
  <si>
    <t xml:space="preserve">Строительство/реконструкция  </t>
  </si>
  <si>
    <t>Приобретение недвижимого имущества </t>
  </si>
  <si>
    <t xml:space="preserve"> Приобретение транспортных средств и спецтехники</t>
  </si>
  <si>
    <t>Дата получения заключения экспертизы
(если применимо)</t>
  </si>
  <si>
    <t>Необходимость проведения  экспертизы</t>
  </si>
  <si>
    <t>Статус получения заключения экспертизы</t>
  </si>
  <si>
    <t>Наличие производственных площадей для реализации Инвестиционного проекта</t>
  </si>
  <si>
    <t>Находится в собственности, бессрочном пользовании или долгосрочной аренде</t>
  </si>
  <si>
    <t>Исходно-разрешительная  документация в рамках реализации инвестиционного проекта</t>
  </si>
  <si>
    <t>Разрешение на строительство</t>
  </si>
  <si>
    <t>Статус получения разрешения на строительство</t>
  </si>
  <si>
    <t>Дата получения разрешения на строительство</t>
  </si>
  <si>
    <t>Заключен договор аренды на срок менее 12 месяцев</t>
  </si>
  <si>
    <t>Срок заемного финансирования Фонда (не более 15 лет)</t>
  </si>
  <si>
    <t>График создания рабочих мест, чел.
(списочная численность)</t>
  </si>
  <si>
    <t>Площадь (кв.м)</t>
  </si>
  <si>
    <t>Срок прогнозного периода, лет</t>
  </si>
  <si>
    <t>Период отсрочки займа Фонда (не более 3 лет), лет</t>
  </si>
  <si>
    <t>Размер доли (%)</t>
  </si>
  <si>
    <t xml:space="preserve">Дата выдачи </t>
  </si>
  <si>
    <t>Наличие финансового обоснования</t>
  </si>
  <si>
    <t>Финансовое обоснование подготовлено</t>
  </si>
  <si>
    <t>Финансовое обоснование находится на стадии разработки, имеется рабочая версия</t>
  </si>
  <si>
    <t>Финансовое обоснование отсутствует</t>
  </si>
  <si>
    <t>Приложения:</t>
  </si>
  <si>
    <t>Наименование Инициатора Проекта</t>
  </si>
  <si>
    <t>Наименование Инвестиционного проекта</t>
  </si>
  <si>
    <t>Резюме Инвестиционного проекта</t>
  </si>
  <si>
    <t>Сумма займа Фонда (не более 80% от общей стоимости Инвестиционного проекта), тыс. рублей</t>
  </si>
  <si>
    <t xml:space="preserve">* с учетом также численности работников, принятых на работу по совместительству из других организаций и по договорам гражданско-правового характера </t>
  </si>
  <si>
    <t>Списочная численность работников по состоянию на дату заполнения паспорта, чел.*</t>
  </si>
  <si>
    <t>Общая стоимость Инвестиционного проекта (заполняется автоматически), тыс. руб.</t>
  </si>
  <si>
    <t>График финансирования Инвестицонного проекта, тыс. руб.</t>
  </si>
  <si>
    <t>**заполняется для SPV</t>
  </si>
  <si>
    <t>Руководитель компании-Инициатора проекта</t>
  </si>
  <si>
    <t>Инициатора проекта</t>
  </si>
  <si>
    <t>Информация об Инициаторе проекта</t>
  </si>
  <si>
    <t>Контакты Инициатора проекта:</t>
  </si>
  <si>
    <t>Структура собственности Инициатора проекта</t>
  </si>
  <si>
    <t>Информация об Инициаторе проекта
 (указать верное утверждение)</t>
  </si>
  <si>
    <t>Бенефициары владеют Инициатором проекта/компаниями ГСК напрямую</t>
  </si>
  <si>
    <t>Инициатор проекта не имеет импортного сырья (расходов) в структуре себестоимости</t>
  </si>
  <si>
    <t>Инициатор проекта/учредители Инициатора проекта в течение последнего года не являлись и не являются ответчиком в судебных разбирательствах.</t>
  </si>
  <si>
    <t xml:space="preserve">Инициатор проекта/учредители Инициатора проекта в течение последнего года являлись или являются ответчиками в судебных разбирательствах (до 10% от валюты баланса юр.лица на последнюю отчетную дату или от совокупного годового дохода (для физ лица и ИП)). </t>
  </si>
  <si>
    <t xml:space="preserve">Инициатор проекта/учредители Инициатора проекта являются ответчиками в судебных разбирательствах (свыше 10% от валюты баланса юр.лица на последнюю отчетную дату или от совокупного годового дохода (для физ лица и ИП). </t>
  </si>
  <si>
    <t>У Инициатора проекта отсутствует неисполненная обязанность по уплате налогов, сборов, пеней, штрафов, процентов и прочих платежей, подлежащих уплате в соответствии с законодательством Российской Федерации</t>
  </si>
  <si>
    <t>Совокупный размер неисполненной обязанности Инициатора проекта по уплате налогов, сборов, пеней, штрафов, процентов и прочих платежей, подлежащих уплате в соответствии с законодательством Российской Федерации свыше 10% от валюты баланса юр.лица на последнюю отчетную дату или от совокупного годового дохода для физ.лиц и ИП</t>
  </si>
  <si>
    <t>Инициатор проекта/учредители Инициатора проекта не допускали нарушений исполнения обязательств по кредитным (лизинговым) соглашениям</t>
  </si>
  <si>
    <t>Инициатор проекта/учредители Инициатора проекта не имеют кредитной истории/нарушения были допущены более 3-х лет назад</t>
  </si>
  <si>
    <t>У Инициатора проекта/учредителя Инициатора проекта имеется просроченная задолженность по кредитным (лизинговым) соглашениям или были допущены нарушения обязательств по кредитным (лизинговым)соглашениям за последние 3 года продолжительностью более 30 дней</t>
  </si>
  <si>
    <t>Вид деятельности (код ОКВЭД) в рамках Инвестиционного проекта:</t>
  </si>
  <si>
    <t>Наличие опыта работы в отрасли/реализации Инвестиционных проектов</t>
  </si>
  <si>
    <t xml:space="preserve">Один из учредителей Инициатора проекта, доля которого составляет не менее 25 процентов, или руководитель Инициатора проекта имеет опыт работы в отрасли, к которой относится проект, не менее 5 лет </t>
  </si>
  <si>
    <t xml:space="preserve">Один из учредителей Инициатора проекта, доля которого составляет не менее 25 процентов, или руководитель Инициатора проекта имеет опыт работы в отрасли, к которой относится проект, не менее 3 года  </t>
  </si>
  <si>
    <t>Ни один из учредителей Инициатора проекта,доля которого составляет не менее 25 процентов, и руководитель Инициатора проекта не имеет опыта работы в отрасли, к которой относится проект, и опыта реализации Инвестиционных проектов</t>
  </si>
  <si>
    <t>Инвестиционный проект включен в перечень приоритетных проектов региона или Инициатора проекта/ГСК является получателем бюджетных субсидий/резидентом ТОР</t>
  </si>
  <si>
    <t>Информация о финансовом положении Инициатора проекта и ГСК, в тыс.руб.</t>
  </si>
  <si>
    <t>Инвестиционного проекта</t>
  </si>
  <si>
    <t>Тип Инвестиционного проекта</t>
  </si>
  <si>
    <t>Заем Моногорода.РФ (не более 80% от общей стоимости Инвестиционного проекта)</t>
  </si>
  <si>
    <t xml:space="preserve">Всего осуществленных затрат по Инвестиционному проекту,
 в т.ч. </t>
  </si>
  <si>
    <t>Всего предстоящих инвестиций по Инвестиционному проекту,тыс. руб.</t>
  </si>
  <si>
    <t xml:space="preserve">Прогнозные показатели эффективности Инвестиционного проекта </t>
  </si>
  <si>
    <t>Соответствие Инициатора проекта и Инвестиционного проекта требованиям постановления Правительства Российской Федерации от 11 ноября 2014 г. № 1186 и  Положения о содействии в подготовке и (или) участии некоммерческой организации «Фонд развития моногородов» 
в финансировании инвестиционных проектов в монопрофильных муниципальных образованиях Российской Федерации (моногородах)</t>
  </si>
  <si>
    <t>Ежегодная стоимость товаров (работ, услуг), приобретаемых у градообразующей организации моногорода, не превышает 50 процентов ежегодной стоимости всех товаров (работ, услуг), приобретаемых в целях реализации Инвестиционного проекта</t>
  </si>
  <si>
    <t>Ежегодная выручка от реализации товаров (работ, услуг) градообразующей организации моногорода не превышает 50 процентов ежегодной выручки, получаемой от реализации товаров (работ, услуг), произведенных (выполненных, оказанных) в результате реализации Инвестиционного проекта</t>
  </si>
  <si>
    <t>Информация об Инвестиционном проекте
 (указать верное утверждение)</t>
  </si>
  <si>
    <t>Степень уникальности Инвестиционного проекта</t>
  </si>
  <si>
    <t>Уникальный Инвестиционный проект (выпускаемая продукция не имеет аналогов/технология не имеет аналогов) на территории Российской Федерации</t>
  </si>
  <si>
    <t>Инвестиционный проект имеет аналоги (выпускаемая продукция производится/технология производства имеет аналоги) на территории Российской Федерации</t>
  </si>
  <si>
    <t xml:space="preserve">Реконструкция/техническое перевооружение/модернизация и/или дооборудование производства </t>
  </si>
  <si>
    <t>Подтверждение наличия собственных средств Инициатора проекта</t>
  </si>
  <si>
    <t>Наличие средств на расчетных счетах/депозитах Инициатора проекта (заимодавца - участника Инициатора проекта, участников ГСК)</t>
  </si>
  <si>
    <t>Подтверждаются результатами текущей деятельности Инициатора проекта (заимодавца - участника Инициатора проекта, участников ГСК)</t>
  </si>
  <si>
    <t>Подтверждаются ранее произведенные затраты по Инвестиционному проекту</t>
  </si>
  <si>
    <t>Собственные средства отсутствуют /будут вложены за счет будущей прибыли Инициатора проекта</t>
  </si>
  <si>
    <t>Заключен договор соответствующий потребностям Инвестиционного проекта, ведется финансирование/заемное финансирование не требуется</t>
  </si>
  <si>
    <t>Покупатели продукции/услуг Инвестиционного проекта</t>
  </si>
  <si>
    <t>Основные покупатели будут определены при реализации Инвестиционного проекта</t>
  </si>
  <si>
    <t>Основные поставщики будут определены при реализации Инвестиционного проекта</t>
  </si>
  <si>
    <t>Маркетинговое исследование проведено собственными силами Инициатора проекта</t>
  </si>
  <si>
    <t>Поддержка Инициатора проекта/ГСК и/или их проектов на уровне органов государственной власти</t>
  </si>
  <si>
    <r>
      <t>Основные финансовые показатели Инициатора проекта за последние 3 года и на последнюю отчетную дату (</t>
    </r>
    <r>
      <rPr>
        <b/>
        <u/>
        <sz val="12"/>
        <rFont val="Times New Roman"/>
        <family val="1"/>
        <charset val="204"/>
      </rPr>
      <t>для юридических лиц</t>
    </r>
    <r>
      <rPr>
        <b/>
        <sz val="12"/>
        <rFont val="Times New Roman"/>
        <family val="1"/>
        <charset val="204"/>
      </rPr>
      <t>), тыс. руб.</t>
    </r>
  </si>
  <si>
    <r>
      <t>Основные финансовые показатели Инициатора проекта за последние 3 года и на последнюю отчетную дату(</t>
    </r>
    <r>
      <rPr>
        <b/>
        <u/>
        <sz val="12"/>
        <rFont val="Times New Roman"/>
        <family val="1"/>
        <charset val="204"/>
      </rPr>
      <t>для индивидуальных предпринимателей</t>
    </r>
    <r>
      <rPr>
        <b/>
        <sz val="12"/>
        <rFont val="Times New Roman"/>
        <family val="1"/>
        <charset val="204"/>
      </rPr>
      <t>), тыс. руб.</t>
    </r>
  </si>
  <si>
    <t>Инвестиционный проект не является инвестиционным проектом по реконструкции, техническому перевооружению, модернизации и (или) дооборудованию градообразующей организации моногорода</t>
  </si>
  <si>
    <t>Проект предусматривает ведение Инициатором Проекта деятельности, разрешенной законодательством Российской Федерации и не отнесенной в соответствии с Общероссийским классификатором видов экономической деятельности ОК 029-2014 (КДЕС РЕД.2) к какому-либо из следующих видов:</t>
  </si>
  <si>
    <t>Инициатор проекта не является российским юридическим лицом, в уставном (складочном) капитале которого доля участия иностранных юридических лиц, местом регистрации которых является государство или территория, включенные в утверждаемый Министерством финансов Российской Федерации перечень государств и территорий, предоставляющих льготный налоговый режим налогообложения и (или) не предусматривающих раскрытия и предоставления информации при проведении финансовых операций (офшорные зоны) в отношении таких юридических лиц, 
в совокупности превышает 50 (пятьдесят) процентов</t>
  </si>
  <si>
    <t>У Инициатора проекта отсутствует просроченная (неурегулированная) задолженность по налогам, сборам и иным обязательным платежам в бюджеты бюджетной системы Российской Федерации, в том числе в государственные внебюджетные фонды</t>
  </si>
  <si>
    <t>Отсутствует решение о ликвидации Инициатора Проекта, решения арбитражного суда о признании Инициатора Проекта банкротом и об открытии конкурсного производства (или определения суда о возбуждении производства по делу о банкротстве), решение о приостановлении деятельности Инициатора Проекта в порядке, предусмотренном Кодексом Российской Федерации об административных правонарушениях, решение о реорганизации Инициатора Проекта</t>
  </si>
  <si>
    <t>Соответствие Положению</t>
  </si>
  <si>
    <t>Проводится экспертиза ПСД, договор на проведение экспертизы заключен</t>
  </si>
  <si>
    <t>Оборотные активы</t>
  </si>
  <si>
    <t>Краткосрочные обязательства</t>
  </si>
  <si>
    <t>Имеются грамоты, дипломы или благодарственные/поддерживающие письма органов государственной/муниципальной власти</t>
  </si>
  <si>
    <t>Поддержка Инициатора проекта/ГСК и/или их проектов на уровне органов государственной/муниципальной власти отсутствует</t>
  </si>
  <si>
    <t>Примечание (проектная организация, реквизиты подтверждающих документов и иная информация)</t>
  </si>
  <si>
    <t>Примечание (экспертная организация, реквизиты подтверждающих документов и иная информация)</t>
  </si>
  <si>
    <t>Примечание (реквизиты подтверждающих документов и иная информация)</t>
  </si>
  <si>
    <r>
      <t xml:space="preserve">Структура затрат, тыс. рублей
(Фонд участвует в финансировании Инвестиционного проекта 
в части осуществления Инициатором Проекта </t>
    </r>
    <r>
      <rPr>
        <b/>
        <u/>
        <sz val="12"/>
        <color rgb="FF000000"/>
        <rFont val="Times New Roman"/>
        <family val="1"/>
        <charset val="204"/>
      </rPr>
      <t>исключительно капитальных вложений</t>
    </r>
    <r>
      <rPr>
        <b/>
        <sz val="12"/>
        <color rgb="FF000000"/>
        <rFont val="Times New Roman"/>
        <family val="1"/>
        <charset val="204"/>
      </rPr>
      <t>)</t>
    </r>
  </si>
  <si>
    <t>*заполняется для SPV</t>
  </si>
  <si>
    <t>Простой срок окупаемости PBP</t>
  </si>
  <si>
    <t>Сумма финансирования за счет средств МОНОГОРОДА.РФ</t>
  </si>
  <si>
    <t>Условия предоставления средств МОНОГОРОДА,РФ</t>
  </si>
  <si>
    <t>Краткое описание текущей деятельности Инициатора проекта/ГСК</t>
  </si>
  <si>
    <r>
      <t xml:space="preserve">Структура финансирования </t>
    </r>
    <r>
      <rPr>
        <b/>
        <u/>
        <sz val="12"/>
        <rFont val="Times New Roman"/>
        <family val="1"/>
        <charset val="204"/>
      </rPr>
      <t>предстоящих затрат</t>
    </r>
    <r>
      <rPr>
        <b/>
        <sz val="12"/>
        <rFont val="Times New Roman"/>
        <family val="1"/>
        <charset val="204"/>
      </rPr>
      <t xml:space="preserve"> в рамках Инвестиционного проекта, тыс. руб.</t>
    </r>
  </si>
  <si>
    <t>Сумма финансирования за счет иных заемных (привлеченных) средств</t>
  </si>
  <si>
    <t>Информация о сбыте продукции/услуг в рамках Инвестиционного проекта</t>
  </si>
  <si>
    <t>** компания специального назначения (проектная компания), созданная для реализации Инвестиционного проекта</t>
  </si>
  <si>
    <t>Статус взаимодействия</t>
  </si>
  <si>
    <t>Наменование поставщика оборудования/услуг</t>
  </si>
  <si>
    <t>Стоимость в рамках контракта/соглашения, тыс. руб.</t>
  </si>
  <si>
    <r>
      <t xml:space="preserve">Оформление прав на земельные участки </t>
    </r>
    <r>
      <rPr>
        <b/>
        <u/>
        <sz val="12"/>
        <color rgb="FF000000"/>
        <rFont val="Times New Roman"/>
        <family val="1"/>
        <charset val="204"/>
      </rPr>
      <t>в рамках Инвестиционного проекта</t>
    </r>
  </si>
  <si>
    <r>
      <t>Оформление прав на объекты капитального строительства</t>
    </r>
    <r>
      <rPr>
        <b/>
        <u/>
        <sz val="12"/>
        <color rgb="FF000000"/>
        <rFont val="Times New Roman"/>
        <family val="1"/>
        <charset val="204"/>
      </rPr>
      <t xml:space="preserve"> в рамках Инвестиционного проекта</t>
    </r>
  </si>
  <si>
    <t>Наменование поставщика сырья/материалов</t>
  </si>
  <si>
    <t>Наименование сырья/материалов</t>
  </si>
  <si>
    <r>
      <t>Инвестиционный проект осуществляется Инициатором проекта в форме капитальных вложений на территории (</t>
    </r>
    <r>
      <rPr>
        <u/>
        <sz val="10"/>
        <rFont val="Times New Roman"/>
        <family val="1"/>
        <charset val="204"/>
      </rPr>
      <t>выбрать один вариант</t>
    </r>
    <r>
      <rPr>
        <sz val="10"/>
        <rFont val="Times New Roman"/>
        <family val="1"/>
        <charset val="204"/>
      </rPr>
      <t>):</t>
    </r>
  </si>
  <si>
    <t>Описание текущего состояния работ по Инвестиционному проекту</t>
  </si>
  <si>
    <t>Кредитор 1 (при наличии, указать)</t>
  </si>
  <si>
    <t>Кредитор 2 (при наличии, указать)</t>
  </si>
  <si>
    <t>Собственные средства (в том числе средства ГСК)</t>
  </si>
  <si>
    <t>Реквизиты подтверждающих документов</t>
  </si>
  <si>
    <t>Резюме Инвестиционного проекта (краткое описание)</t>
  </si>
  <si>
    <r>
      <t>Объем действующих кредитов/лимитов обязательств ГСК (</t>
    </r>
    <r>
      <rPr>
        <u/>
        <sz val="11"/>
        <color theme="1"/>
        <rFont val="Times New Roman"/>
        <family val="1"/>
        <charset val="204"/>
      </rPr>
      <t xml:space="preserve">если нет ГСК, то  </t>
    </r>
    <r>
      <rPr>
        <i/>
        <u/>
        <sz val="11"/>
        <color indexed="8"/>
        <rFont val="Times New Roman"/>
        <family val="1"/>
        <charset val="204"/>
      </rPr>
      <t>Инициатора</t>
    </r>
    <r>
      <rPr>
        <sz val="11"/>
        <color indexed="8"/>
        <rFont val="Times New Roman"/>
        <family val="1"/>
        <charset val="204"/>
      </rPr>
      <t>) перед банками /финансовыми организациями, плановые погашения основного долга которых запланированы в период действия реализации проекта</t>
    </r>
  </si>
  <si>
    <r>
      <t>Начисленная амортизация ГСК за отчетный год (</t>
    </r>
    <r>
      <rPr>
        <u/>
        <sz val="11"/>
        <color theme="1"/>
        <rFont val="Times New Roman"/>
        <family val="1"/>
        <charset val="204"/>
      </rPr>
      <t xml:space="preserve">если нет ГСК, то </t>
    </r>
    <r>
      <rPr>
        <i/>
        <u/>
        <sz val="11"/>
        <color indexed="8"/>
        <rFont val="Times New Roman"/>
        <family val="1"/>
        <charset val="204"/>
      </rPr>
      <t>Инициатора проекта</t>
    </r>
    <r>
      <rPr>
        <sz val="11"/>
        <color indexed="8"/>
        <rFont val="Times New Roman"/>
        <family val="1"/>
        <charset val="204"/>
      </rPr>
      <t>)</t>
    </r>
  </si>
  <si>
    <t>Калининградская область</t>
  </si>
  <si>
    <t>Псковская область</t>
  </si>
  <si>
    <t>Республика Марий Эл</t>
  </si>
  <si>
    <t>пгт. Прогресс</t>
  </si>
  <si>
    <t>пос. Янтарный</t>
  </si>
  <si>
    <t>г. Печоры</t>
  </si>
  <si>
    <t>г. Козьмодемьянск</t>
  </si>
  <si>
    <t>г. Новомичуринск</t>
  </si>
  <si>
    <t>г. Новокуйбышевск</t>
  </si>
  <si>
    <t>г. Кимовск</t>
  </si>
  <si>
    <t>Наименование субъекта РФ и моногорода, в котором реализуется Инвестиционный проект</t>
  </si>
  <si>
    <t>Основные поставщики сырья/материалов</t>
  </si>
  <si>
    <t>Основные поставщики оборудования/услуг</t>
  </si>
  <si>
    <t>Дополнительные комментарии</t>
  </si>
  <si>
    <t>Наименование объекта поставки/услуг</t>
  </si>
  <si>
    <t>Приобретение оборудования</t>
  </si>
  <si>
    <t>Место реализации Инвестиционного проекта</t>
  </si>
  <si>
    <t>202_г.</t>
  </si>
  <si>
    <t>*Группа юридических и/или физических лиц, юридически и/или экономически, прямо или косвенно (через третьих лиц) связанных с Инициатором Проекта (в соответствии с Приказом Минфина России от 29 апреля 2008 г. № 48н «Об утверждении Положения по бухгалтерскому учету «Информация о связанных сторонах» (ПБУ 11/2008)»), аффилированные лица (в соответствии со ст. 4, Закон РСФСР от 22.03.1991 №948-1 (ред. от 26.07.2006) «О конкуренции и ограничении монополистической деятельности на товарных рынках»), группа лиц (в соответствии со ст.9, 135-ФЗ от 26.07.2006 (ред. от 18.07.2019) «О защите конкуренции»)</t>
  </si>
  <si>
    <t>1. Заявитель гарантирует достоверность представляемой информации и выражает готовность оперативно представить дополнительную информацию по запросу Фонда.
2. Инфомация, содержащаяся в настоящем Паспорте проекта, не является конфидециальной и может размещаться Фондом в информационных базах данных и передаваться в другие институты развития и кредитные организации.
3. Заявитель ознакомился с условиями предоставления займа.
4. Заявитель дает согласие некоммерческой организации «Фонд развития моногородов» (ИНН 7708241905, ОГРН 1147799016177) на получение кредитного отчета (кредитных отчетов) в любом бюро кредитных историй с целью проверки благонадежности.</t>
  </si>
  <si>
    <t>Принадлежность к ГСК*, участвующим в Реализации Проекта 
(ее состав)                                 заполняется при наличии</t>
  </si>
  <si>
    <t>л. деятельность по операциям с недвижимым имуществом (раздел L), за исключением Инвестиционных проектов, связанных с деятельностью технопарков, индустриальных (промышленных), технологических или агропромышленных парков.</t>
  </si>
  <si>
    <t>к. деятельность экстерриториальных организаций и органов (раздел U);</t>
  </si>
  <si>
    <t>№ п/п</t>
  </si>
  <si>
    <t>Монопрофильное муниципальное образование</t>
  </si>
  <si>
    <t>ФО</t>
  </si>
  <si>
    <t>Городское поселение Жирекенское</t>
  </si>
  <si>
    <t>ДвФО</t>
  </si>
  <si>
    <t>Городское поселение Новоорловск</t>
  </si>
  <si>
    <t>Городское поселение Первомайское</t>
  </si>
  <si>
    <t>Городское поселение город Краснокаменск</t>
  </si>
  <si>
    <t>Городское поселение Новопавловское</t>
  </si>
  <si>
    <t>Городское поселение Вершино-Дарасунское</t>
  </si>
  <si>
    <t>Городское поселение Шерловогорское</t>
  </si>
  <si>
    <t>Городское поселение Кокуйское</t>
  </si>
  <si>
    <t>Дальнегорский городской округ</t>
  </si>
  <si>
    <t>Светлогорское сельское поселение</t>
  </si>
  <si>
    <t>Ярославское городское поселение</t>
  </si>
  <si>
    <t>Востокское городское поселение</t>
  </si>
  <si>
    <t>Спасск-Дальний городской округ</t>
  </si>
  <si>
    <t>Лучегорское городское поселение</t>
  </si>
  <si>
    <t>Арсеньевский городской округ</t>
  </si>
  <si>
    <t>Новошахтинское городское поселение</t>
  </si>
  <si>
    <t>Липовецкое городское поселение</t>
  </si>
  <si>
    <t>Елань-Коленовское городское поселение</t>
  </si>
  <si>
    <t>ЦФО</t>
  </si>
  <si>
    <t>Городское поселение - город Семилуки</t>
  </si>
  <si>
    <t>Городское поселение - город Павловск</t>
  </si>
  <si>
    <t>Городское поселение - город Россошь</t>
  </si>
  <si>
    <t>Городской округ - город Невинномысск</t>
  </si>
  <si>
    <t>СКФО</t>
  </si>
  <si>
    <t>Городской округ - город Котовск</t>
  </si>
  <si>
    <t>Городское поселение Знаменский поссовет</t>
  </si>
  <si>
    <t>Великооктябрьское городское поселение</t>
  </si>
  <si>
    <t>Городское поселение - город Кувшиново</t>
  </si>
  <si>
    <t>Городское поселение - поселок Жарковский</t>
  </si>
  <si>
    <t>Городское поселение - поселок Спирово</t>
  </si>
  <si>
    <t>Городское поселение - город Западная Двина</t>
  </si>
  <si>
    <t>Городское поселение - пос. Калашниково</t>
  </si>
  <si>
    <t>Удомельский городской округ</t>
  </si>
  <si>
    <t>Сельское поселение Песочное</t>
  </si>
  <si>
    <t>Городское поселение Гаврилов-Ям</t>
  </si>
  <si>
    <t>Городское поселение Тутаев</t>
  </si>
  <si>
    <t>Городское поселение Ростов</t>
  </si>
  <si>
    <t>Городской округ рабочий поселок (поселок городского типа) Прогресс</t>
  </si>
  <si>
    <t>Городской округ город Райчихинск</t>
  </si>
  <si>
    <t>Городской округ город Свободный</t>
  </si>
  <si>
    <t>Городской округ - город Тында</t>
  </si>
  <si>
    <t>Городское поселение Теплоозерское</t>
  </si>
  <si>
    <t>Городской округ "Город Козьмодемьянск"</t>
  </si>
  <si>
    <t>ПФО</t>
  </si>
  <si>
    <t>Городское поселение город Удачный</t>
  </si>
  <si>
    <t>Городское поселение город Нерюнгри</t>
  </si>
  <si>
    <t>Городское поселение поселок Айхал</t>
  </si>
  <si>
    <t>Городское поселение поселок Нижний Куранах</t>
  </si>
  <si>
    <t>Городское поселение поселок Мохсоголлох</t>
  </si>
  <si>
    <t>Городское поселение город Мирный</t>
  </si>
  <si>
    <t>Городское поселение город Петровск</t>
  </si>
  <si>
    <t>Городское поселение город Вольск</t>
  </si>
  <si>
    <t>Городской округ - город Сарапул</t>
  </si>
  <si>
    <t>Городской округ - город Воткинск</t>
  </si>
  <si>
    <t>Городской округ - город Глазов</t>
  </si>
  <si>
    <t>Городское поселение рабочий поселок Чегдомын</t>
  </si>
  <si>
    <t>Эльбанское городское поселение</t>
  </si>
  <si>
    <t>Городской округ "Город Вятские Поляны"</t>
  </si>
  <si>
    <t>Мурыгинское городское поселение</t>
  </si>
  <si>
    <t>Белохолуницкое городское поселение</t>
  </si>
  <si>
    <t>Лузское городское поселение</t>
  </si>
  <si>
    <t>Кирсинское городское поселение</t>
  </si>
  <si>
    <t>Демьяновское городское поселение</t>
  </si>
  <si>
    <t>Уржумское городское поселение</t>
  </si>
  <si>
    <t>Краснополянское городское поселение</t>
  </si>
  <si>
    <t>Омутнинское городское поселение</t>
  </si>
  <si>
    <t>Стрижевское городское поселение</t>
  </si>
  <si>
    <t>Городской округ "Город Кирово-Чепецк"</t>
  </si>
  <si>
    <t>Красновишерское городское поселение</t>
  </si>
  <si>
    <t>Очерское городское поселение</t>
  </si>
  <si>
    <t>Чусовское городское поселение</t>
  </si>
  <si>
    <t>Нытвенский городской округ</t>
  </si>
  <si>
    <t>Александровское городское поселение</t>
  </si>
  <si>
    <t>Горнозаводский городской округ</t>
  </si>
  <si>
    <t>Юго-Камское сельское поселение</t>
  </si>
  <si>
    <t>Городское поселение город Сердобск</t>
  </si>
  <si>
    <t>Городское поселение город Никольск</t>
  </si>
  <si>
    <t>Городское поселение пос. Мокшан</t>
  </si>
  <si>
    <t>Городской округ город Заречный</t>
  </si>
  <si>
    <t>Новомичуринское городское поселение</t>
  </si>
  <si>
    <t>Побединское городское поселение</t>
  </si>
  <si>
    <t>Елатомское городское поселение</t>
  </si>
  <si>
    <t>Лесновское городское поселение</t>
  </si>
  <si>
    <t>Городской округ Новокуйбышевск</t>
  </si>
  <si>
    <t>Городской округ Тольятти</t>
  </si>
  <si>
    <t>Городской округ Чапаевск</t>
  </si>
  <si>
    <t>Сельское поселение Киземское</t>
  </si>
  <si>
    <t>СЗФО</t>
  </si>
  <si>
    <t>Городское поселение город Онега</t>
  </si>
  <si>
    <t>Городское поселение поселок Октябрьский</t>
  </si>
  <si>
    <t>Городской округ - город Коряжма</t>
  </si>
  <si>
    <t>Городской округ - город Новодвинск</t>
  </si>
  <si>
    <t>Североонежское городское поселение</t>
  </si>
  <si>
    <t>Городской округ - город Северодвинск</t>
  </si>
  <si>
    <t>Суоярвское городское поселение</t>
  </si>
  <si>
    <t>Кондопожское городское поселение</t>
  </si>
  <si>
    <t>Муезерское городское поселение</t>
  </si>
  <si>
    <t>Надвоицкое городское поселение</t>
  </si>
  <si>
    <t>Питкярантское городское поселение</t>
  </si>
  <si>
    <t>Пудожское городское поселение</t>
  </si>
  <si>
    <t>Сегежское городское поселение</t>
  </si>
  <si>
    <t>Пиндушское городское поселение</t>
  </si>
  <si>
    <t>Городской округ город Костомукша</t>
  </si>
  <si>
    <t>Лахденпохское городское поселение</t>
  </si>
  <si>
    <t>Вяртсильское городское поселение</t>
  </si>
  <si>
    <t>Городское поселение Емва</t>
  </si>
  <si>
    <t>Городской округ Инта</t>
  </si>
  <si>
    <t>Городское поселение Жешарт</t>
  </si>
  <si>
    <t>Городской округ Воркута</t>
  </si>
  <si>
    <t>Городской округ - город Михайловка</t>
  </si>
  <si>
    <t>ЮФО</t>
  </si>
  <si>
    <t>Городской округ - город Фролово</t>
  </si>
  <si>
    <t>Городской округ город Железногорск</t>
  </si>
  <si>
    <t>Городское поселение Пикалевское</t>
  </si>
  <si>
    <t>Городское поселение Сланцевское</t>
  </si>
  <si>
    <t>Городское поселение Сясьстройское</t>
  </si>
  <si>
    <t>Городское поселение город Лебедянь</t>
  </si>
  <si>
    <t>Городской округ город Кировск с подведомственной территорией</t>
  </si>
  <si>
    <t>Городской округ Ковдорского района</t>
  </si>
  <si>
    <t>Городское поселение Ревда</t>
  </si>
  <si>
    <t>Городское поселение Никель</t>
  </si>
  <si>
    <t>Городской округ город Мончегорск</t>
  </si>
  <si>
    <t>Городское поселение Заполярный</t>
  </si>
  <si>
    <t>Городской округ город Оленегорск</t>
  </si>
  <si>
    <t>Городской округ город Мценск</t>
  </si>
  <si>
    <t>Губкинский городской округ</t>
  </si>
  <si>
    <t>Белоберезковское городское поселение</t>
  </si>
  <si>
    <t>Бытошское городское поселение</t>
  </si>
  <si>
    <t>Ивотское городское поселение</t>
  </si>
  <si>
    <t>Любохонское городское поселение</t>
  </si>
  <si>
    <t>Суражское городское поселение</t>
  </si>
  <si>
    <t>Городской округ город Фокино</t>
  </si>
  <si>
    <t>Карачевское городское поселение</t>
  </si>
  <si>
    <t>Погарское городское поселение</t>
  </si>
  <si>
    <t>Городской округ город Клинцы</t>
  </si>
  <si>
    <t>Городской округ город Сельцо</t>
  </si>
  <si>
    <t>Городской округ город Мантурово</t>
  </si>
  <si>
    <t>Городской округ город Галич</t>
  </si>
  <si>
    <t>Дорогобужское городское поселение</t>
  </si>
  <si>
    <t>Городское поселение город Заволжье</t>
  </si>
  <si>
    <t>Городское поселение рабочий поселок Мухтолово</t>
  </si>
  <si>
    <t>Городской округ Навашинский</t>
  </si>
  <si>
    <t>Городской округ город Кулебаки</t>
  </si>
  <si>
    <t>Городское поселение город Ворсма</t>
  </si>
  <si>
    <t>Городской округ - город Первомайск</t>
  </si>
  <si>
    <t>Городское поселение город Павлово</t>
  </si>
  <si>
    <t>Городское поселение город Володарск</t>
  </si>
  <si>
    <t>Городское поселение город Княгинино</t>
  </si>
  <si>
    <t>Городское поселение рабочий поселок Решетиха</t>
  </si>
  <si>
    <t>Городское поселение город Балахна</t>
  </si>
  <si>
    <t>Городской округ город Выкса</t>
  </si>
  <si>
    <t>Городское поселение Петровское</t>
  </si>
  <si>
    <t>Городское поселение Каменское</t>
  </si>
  <si>
    <t>Городское поселение Савинское</t>
  </si>
  <si>
    <t>Городское поселение Южское</t>
  </si>
  <si>
    <t>Городское поселение Наволокское</t>
  </si>
  <si>
    <t>Городское поселение Колобовское</t>
  </si>
  <si>
    <t>Городской округ Вичуга</t>
  </si>
  <si>
    <t>Городское поселение Приволжское</t>
  </si>
  <si>
    <t>Городское поселение Фурмановское</t>
  </si>
  <si>
    <t>Городской округ Тейково</t>
  </si>
  <si>
    <t>Городское поселение город Мариинск</t>
  </si>
  <si>
    <t>СибФО</t>
  </si>
  <si>
    <t>Городское поселение город Топки</t>
  </si>
  <si>
    <t>Городское поселение Яшкинское</t>
  </si>
  <si>
    <t>Городской округ - город Березовский</t>
  </si>
  <si>
    <t>Городской округ - город Тайга</t>
  </si>
  <si>
    <t>Городское поселение город Красавино</t>
  </si>
  <si>
    <t>Городское поселение пос. Сазоново</t>
  </si>
  <si>
    <t>Городской округ город Череповец</t>
  </si>
  <si>
    <t>Городское поселение город Сокол</t>
  </si>
  <si>
    <t>Городской округ город Бородино</t>
  </si>
  <si>
    <t>Городской округ город Зеленогорск</t>
  </si>
  <si>
    <t>Городской округ город Норильск</t>
  </si>
  <si>
    <t>Городской округ город Лесосибирск</t>
  </si>
  <si>
    <t>Усть-Катавский городской округ</t>
  </si>
  <si>
    <t>УрФО</t>
  </si>
  <si>
    <t>Карабашский городской округ</t>
  </si>
  <si>
    <t>Нязепетровское городское поселение</t>
  </si>
  <si>
    <t>Ашинское городское поселение</t>
  </si>
  <si>
    <t>Миньярское городское поселение</t>
  </si>
  <si>
    <t>Верхнеуфалейский городской округ</t>
  </si>
  <si>
    <t>Симское городское поселение</t>
  </si>
  <si>
    <t>Чебаркульский городской округ</t>
  </si>
  <si>
    <t>Озерский городской округ</t>
  </si>
  <si>
    <t>Трехгорный городской округ</t>
  </si>
  <si>
    <t>Снежинский городской округ</t>
  </si>
  <si>
    <t>Янтарный городской округ</t>
  </si>
  <si>
    <t>Грузинское сельское поселение</t>
  </si>
  <si>
    <t>Пестовское городское поселение</t>
  </si>
  <si>
    <t>Парфинское городское поселение</t>
  </si>
  <si>
    <t>Боровичское городское поселение</t>
  </si>
  <si>
    <t>Угловское городское поселение</t>
  </si>
  <si>
    <t>Городское поселение рабочий поселок Линево</t>
  </si>
  <si>
    <t>Городское поселение рабочий поселок Горный</t>
  </si>
  <si>
    <t>Красноярское городское поселение</t>
  </si>
  <si>
    <t>Городское поселение Селенгинское</t>
  </si>
  <si>
    <t>Городское поселение город Гусиноозерск</t>
  </si>
  <si>
    <t>Городской округ - город Северобайкальск</t>
  </si>
  <si>
    <t>Сельское поселение Саганнурское</t>
  </si>
  <si>
    <t>Городское поселение город Закаменск</t>
  </si>
  <si>
    <t>Городской округ Красноперекопск</t>
  </si>
  <si>
    <t>Городской округ Армянск</t>
  </si>
  <si>
    <t>Городской округ город Гуково</t>
  </si>
  <si>
    <t>Городской округ город Зверево</t>
  </si>
  <si>
    <t>Городской округ город Донецк</t>
  </si>
  <si>
    <t>Городской округ город Северск</t>
  </si>
  <si>
    <t>Сельское поселение Туимский сельсовет</t>
  </si>
  <si>
    <t>Городской округ - город Абаза</t>
  </si>
  <si>
    <t>Вершино-Тейское городское поселение</t>
  </si>
  <si>
    <t>Городской округ - город Саяногорск</t>
  </si>
  <si>
    <t>Городской округ - город Сорск</t>
  </si>
  <si>
    <t>Городской округ - город Черногорск</t>
  </si>
  <si>
    <t>Североуральский городской округ</t>
  </si>
  <si>
    <t>Городской округ Красноуральск</t>
  </si>
  <si>
    <t>Качканарский городской округ</t>
  </si>
  <si>
    <t>Городской округ Верхняя Пышма</t>
  </si>
  <si>
    <t>Асбестовский городской округ</t>
  </si>
  <si>
    <t>Городской округ город Нижний Тагил</t>
  </si>
  <si>
    <t>Верхнесалдинский городской округ</t>
  </si>
  <si>
    <t>Серовский городской округ</t>
  </si>
  <si>
    <t>Городской округ Ревда</t>
  </si>
  <si>
    <t>Полевской городской округ</t>
  </si>
  <si>
    <t>Малышевский городской округ</t>
  </si>
  <si>
    <t>Городской округ город Яровое</t>
  </si>
  <si>
    <t>Городской округ город Заринск</t>
  </si>
  <si>
    <t>Городской округ город Алейск</t>
  </si>
  <si>
    <t>Городской округ город Новоалтайск</t>
  </si>
  <si>
    <t>Городское поселение Степноозерский поссовет</t>
  </si>
  <si>
    <t>Волчанский городской округ</t>
  </si>
  <si>
    <t>Городской округ Первоуральск</t>
  </si>
  <si>
    <t>Городской округ Карпинск</t>
  </si>
  <si>
    <t>Городской округ Краснотурьинск</t>
  </si>
  <si>
    <t>Городской округ Верхняя Тура</t>
  </si>
  <si>
    <t>Городской округ город Каменск-Уральский</t>
  </si>
  <si>
    <t>Городской округ - город Димитровград</t>
  </si>
  <si>
    <t>Городской округ город Новоульяновск</t>
  </si>
  <si>
    <t>Городское поселение Инзенское</t>
  </si>
  <si>
    <t>Городское поселение Силикатненское</t>
  </si>
  <si>
    <t>Бакальское городское поселение</t>
  </si>
  <si>
    <t>Саткинское городское поселение</t>
  </si>
  <si>
    <t>Миасский городской округ</t>
  </si>
  <si>
    <t>Златоустовский городской округ</t>
  </si>
  <si>
    <t>Магнитогорский городской округ</t>
  </si>
  <si>
    <t>Медногорское городское поселение</t>
  </si>
  <si>
    <t>Городское поселение город Катайск</t>
  </si>
  <si>
    <t>Городское поселение город Петухово</t>
  </si>
  <si>
    <t>Городское поселение город Далматово</t>
  </si>
  <si>
    <t>Городское поселение Варгашинский поссовет</t>
  </si>
  <si>
    <t>Городской округ город Новотроицк</t>
  </si>
  <si>
    <t>Городское поселение город Кувандык</t>
  </si>
  <si>
    <t>Сельское поселение Светлинский поссовет</t>
  </si>
  <si>
    <t>Городской округ город Медногорск</t>
  </si>
  <si>
    <t>Гайский городской округ</t>
  </si>
  <si>
    <t>Городское поселение город Соль-Илецк</t>
  </si>
  <si>
    <t>Ясненский городской округ</t>
  </si>
  <si>
    <t>Городское поселение Печоры</t>
  </si>
  <si>
    <t>Городской округ город Каспийск</t>
  </si>
  <si>
    <t>Городской округ город Дагестанские Огни</t>
  </si>
  <si>
    <t>Байкальское городское поселение</t>
  </si>
  <si>
    <t>Городской округ город Усолье-Сибирское</t>
  </si>
  <si>
    <t>Городской округ город Тулун</t>
  </si>
  <si>
    <t>Городской округ Черемховское</t>
  </si>
  <si>
    <t>Городской округ город Саянск</t>
  </si>
  <si>
    <t>Городской округ город Усть-Илимск</t>
  </si>
  <si>
    <t>Железногорское городское поселение</t>
  </si>
  <si>
    <t>Городское поселение город Шелехов</t>
  </si>
  <si>
    <t>Городской округ - город Мыски</t>
  </si>
  <si>
    <t>Городской округ - город Полысаево</t>
  </si>
  <si>
    <t>Городское поселение Белогорское</t>
  </si>
  <si>
    <t>Городской округ - город Прокопьевск</t>
  </si>
  <si>
    <t>Городской округ - город Киселевск</t>
  </si>
  <si>
    <t>Городской округ - город Междуреченск</t>
  </si>
  <si>
    <t>Городской округ - город Ленинск-Кузнецкий</t>
  </si>
  <si>
    <t>Городской округ - город Белово</t>
  </si>
  <si>
    <t>Городской округ - поселок Краснобродский</t>
  </si>
  <si>
    <t>Городское поселение город Ермолино</t>
  </si>
  <si>
    <t>г. Ермолино</t>
  </si>
  <si>
    <t>Городское поселение город Сосенский</t>
  </si>
  <si>
    <t>Городское поселение город Кондрово</t>
  </si>
  <si>
    <t>Городской округ - город Анжеро-Судженск</t>
  </si>
  <si>
    <t>Городской округ - город Калтан</t>
  </si>
  <si>
    <t>Городское поселение Мундыбашское</t>
  </si>
  <si>
    <t>Городской округ - город Юрга</t>
  </si>
  <si>
    <t>Городское поселение город Таштагол</t>
  </si>
  <si>
    <t>Городской округ - город Осинники</t>
  </si>
  <si>
    <t>Городское поселение Шерегешское</t>
  </si>
  <si>
    <t>Городской округ - город Новокузнецк</t>
  </si>
  <si>
    <t>Городское поселение город Гурьевск</t>
  </si>
  <si>
    <t>Городское поселение Салаирское</t>
  </si>
  <si>
    <t>Городское поселение город Гороховец</t>
  </si>
  <si>
    <t>Городское поселение город Камешково</t>
  </si>
  <si>
    <t>Городское поселение город Курлово</t>
  </si>
  <si>
    <t>Городское поселение город Меленки</t>
  </si>
  <si>
    <t>Городское поселение город Вязники</t>
  </si>
  <si>
    <t>Городское поселение город Кольчугино</t>
  </si>
  <si>
    <t>Городское поселение поселок Ставрово</t>
  </si>
  <si>
    <t>Городской округ - город Алексин</t>
  </si>
  <si>
    <t>Городское округ город Ефремов</t>
  </si>
  <si>
    <t>Городское поселение город Белев</t>
  </si>
  <si>
    <t>Городское поселение город Кимовск</t>
  </si>
  <si>
    <t>Городское поселение рабочий поселок Первомайский</t>
  </si>
  <si>
    <t>Городское поселение город Суворов</t>
  </si>
  <si>
    <t>Городское поселение город Белебей</t>
  </si>
  <si>
    <t>Городской округ - город Кумертау</t>
  </si>
  <si>
    <t>Городское поселение город Белорецк</t>
  </si>
  <si>
    <t>Городской округ - город Нефтекамск</t>
  </si>
  <si>
    <t>Городское поселение город Учалы</t>
  </si>
  <si>
    <t>Городское поселение город Благовещенск</t>
  </si>
  <si>
    <t>Потьминское городское поселение</t>
  </si>
  <si>
    <t>Городское поселение Рузаевка</t>
  </si>
  <si>
    <t>Кадошкинское городское поселение</t>
  </si>
  <si>
    <t>Тургеневское городское поселение</t>
  </si>
  <si>
    <t>Комсомольское городское поселение</t>
  </si>
  <si>
    <t>Атяшевское городское поселение</t>
  </si>
  <si>
    <t>Городское поселение город Зеленодольск</t>
  </si>
  <si>
    <t>Городской округ - город Набережные Челны</t>
  </si>
  <si>
    <t>Городское поселение пос. Камские Поляны</t>
  </si>
  <si>
    <t>Городское поселение город Елабуга</t>
  </si>
  <si>
    <t>Городское поселение город Менделеевск</t>
  </si>
  <si>
    <t>Городское поселение г. Чистополь</t>
  </si>
  <si>
    <t>Городское поселение город Нижнекамск</t>
  </si>
  <si>
    <t>Канашский городской округ</t>
  </si>
  <si>
    <t>Мариинско-Посадское городское поселение</t>
  </si>
  <si>
    <t>Алатырский городской округ</t>
  </si>
  <si>
    <t>Шумерлинский городской округ</t>
  </si>
  <si>
    <t>Новочебоксарский городской округ</t>
  </si>
  <si>
    <t>Место реализации</t>
  </si>
  <si>
    <t>** осуществленные не более 3 лет назад</t>
  </si>
  <si>
    <t>*** осуществленные не более 3 лет назад</t>
  </si>
  <si>
    <t>__кв. 2020</t>
  </si>
  <si>
    <t>до 2020*</t>
  </si>
  <si>
    <t>д. деятельность финансовая и страховая (раздел К), за исключением деятельности по финансовой аренде (лизингу) (подкласс 64.91);</t>
  </si>
  <si>
    <r>
      <t xml:space="preserve">Структура финансирования </t>
    </r>
    <r>
      <rPr>
        <b/>
        <u/>
        <sz val="12"/>
        <rFont val="Times New Roman"/>
        <family val="1"/>
        <charset val="204"/>
      </rPr>
      <t>осуществленных затрат</t>
    </r>
    <r>
      <rPr>
        <b/>
        <sz val="12"/>
        <rFont val="Times New Roman"/>
        <family val="1"/>
        <charset val="204"/>
      </rPr>
      <t xml:space="preserve"> в рамках Инвестиционного проекта, тыс.руб.
(осуществленные не более 3 лет назад)</t>
    </r>
  </si>
  <si>
    <t>SPV**</t>
  </si>
  <si>
    <t>График реализации Инвестиционного проекта</t>
  </si>
  <si>
    <t>(расшифровка по этапам от прединвестиционной стадии до выхода производства на полную проектируемую мощность)</t>
  </si>
  <si>
    <t>Стадии реализации Инвестиционного проекта</t>
  </si>
  <si>
    <t>До 2020 года</t>
  </si>
  <si>
    <t>2020 год</t>
  </si>
  <si>
    <t>I кв. 2020</t>
  </si>
  <si>
    <t>II кв. 2020</t>
  </si>
  <si>
    <t>III кв. 2020</t>
  </si>
  <si>
    <t>IV кв. 2020</t>
  </si>
  <si>
    <t>2021 год</t>
  </si>
  <si>
    <t>I кв. 2021</t>
  </si>
  <si>
    <t>II кв. 2021</t>
  </si>
  <si>
    <t>III кв. 2021</t>
  </si>
  <si>
    <t>IV кв. 2021</t>
  </si>
  <si>
    <t>2022 год</t>
  </si>
  <si>
    <t>I кв. 2022</t>
  </si>
  <si>
    <t>II кв. 2022</t>
  </si>
  <si>
    <t>III кв. 2022</t>
  </si>
  <si>
    <t>IV кв. 2022</t>
  </si>
  <si>
    <t>2023 год</t>
  </si>
  <si>
    <t>I кв. 2023</t>
  </si>
  <si>
    <t>II кв. 2023</t>
  </si>
  <si>
    <t>III кв. 2023</t>
  </si>
  <si>
    <t>IV кв. 2023</t>
  </si>
  <si>
    <t>Выполнение целевых показателей эффективности Инвестиционного проекта</t>
  </si>
  <si>
    <t>Финансирование Инвестиционного проекта, тыс. руб.</t>
  </si>
  <si>
    <t>Создание рабочих мест, шт. ед.</t>
  </si>
  <si>
    <t>20___г.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</si>
</sst>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0;\-0;;@"/>
    <numFmt numFmtId="165" formatCode="0;\-0;;@"/>
    <numFmt numFmtId="166" formatCode="#,##0_ ;\-#,##0\ "/>
    <numFmt numFmtId="167" formatCode="[$-F800]dddd\,\ mmmm\ dd\,\ yyyy"/>
    <numFmt numFmtId="168" formatCode="#,##0.00_ ;\-#,##0.00\ "/>
    <numFmt numFmtId="169" formatCode="[$-419]mmmm\ yyyy;@"/>
    <numFmt numFmtId="170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1F497D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rgb="FF7F7F7F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 style="medium">
        <color indexed="64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indexed="64"/>
      </right>
      <top style="medium">
        <color rgb="FF7F7F7F"/>
      </top>
      <bottom/>
      <diagonal/>
    </border>
    <border>
      <left style="medium">
        <color indexed="64"/>
      </left>
      <right/>
      <top/>
      <bottom style="medium">
        <color rgb="FF7F7F7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indexed="64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indexed="64"/>
      </right>
      <top style="medium">
        <color rgb="FF7F7F7F"/>
      </top>
      <bottom style="medium">
        <color rgb="FF7F7F7F"/>
      </bottom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88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 applyProtection="1">
      <alignment horizontal="left"/>
      <protection locked="0"/>
    </xf>
    <xf numFmtId="0" fontId="18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5" borderId="111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wrapText="1"/>
    </xf>
    <xf numFmtId="0" fontId="18" fillId="3" borderId="2" xfId="0" applyFont="1" applyFill="1" applyBorder="1" applyAlignment="1" applyProtection="1">
      <alignment wrapText="1"/>
    </xf>
    <xf numFmtId="0" fontId="18" fillId="3" borderId="3" xfId="0" applyFont="1" applyFill="1" applyBorder="1" applyAlignment="1" applyProtection="1">
      <alignment horizontal="center" wrapText="1"/>
    </xf>
    <xf numFmtId="0" fontId="18" fillId="3" borderId="0" xfId="0" applyFont="1" applyFill="1" applyBorder="1" applyAlignment="1" applyProtection="1">
      <alignment horizont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wrapText="1"/>
    </xf>
    <xf numFmtId="0" fontId="18" fillId="3" borderId="6" xfId="0" applyFont="1" applyFill="1" applyBorder="1" applyAlignment="1" applyProtection="1">
      <alignment horizontal="center" wrapText="1"/>
    </xf>
    <xf numFmtId="0" fontId="21" fillId="5" borderId="7" xfId="0" applyNumberFormat="1" applyFont="1" applyFill="1" applyBorder="1" applyAlignment="1" applyProtection="1">
      <alignment vertical="center" wrapText="1"/>
    </xf>
    <xf numFmtId="0" fontId="21" fillId="5" borderId="8" xfId="0" applyNumberFormat="1" applyFont="1" applyFill="1" applyBorder="1" applyAlignment="1" applyProtection="1">
      <alignment vertical="center" wrapText="1"/>
    </xf>
    <xf numFmtId="0" fontId="21" fillId="5" borderId="9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3" fillId="3" borderId="0" xfId="0" applyFont="1" applyFill="1" applyAlignment="1" applyProtection="1">
      <alignment vertical="top" wrapText="1"/>
    </xf>
    <xf numFmtId="0" fontId="3" fillId="3" borderId="0" xfId="0" applyFont="1" applyFill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 wrapText="1" indent="1"/>
    </xf>
    <xf numFmtId="0" fontId="9" fillId="4" borderId="10" xfId="0" applyFont="1" applyFill="1" applyBorder="1" applyAlignment="1" applyProtection="1">
      <alignment horizontal="left" vertical="center" wrapText="1" indent="1"/>
    </xf>
    <xf numFmtId="0" fontId="1" fillId="3" borderId="0" xfId="0" applyFont="1" applyFill="1" applyAlignment="1" applyProtection="1">
      <alignment horizontal="center" vertical="top" wrapText="1"/>
    </xf>
    <xf numFmtId="0" fontId="1" fillId="3" borderId="0" xfId="0" applyFont="1" applyFill="1" applyAlignment="1" applyProtection="1">
      <alignment vertical="top" wrapText="1"/>
    </xf>
    <xf numFmtId="0" fontId="1" fillId="3" borderId="0" xfId="0" applyFont="1" applyFill="1" applyAlignment="1" applyProtection="1">
      <alignment horizontal="left" wrapText="1" indent="1"/>
    </xf>
    <xf numFmtId="0" fontId="1" fillId="3" borderId="0" xfId="0" applyFont="1" applyFill="1" applyAlignment="1" applyProtection="1">
      <alignment horizontal="left" vertical="top" wrapText="1"/>
    </xf>
    <xf numFmtId="0" fontId="3" fillId="3" borderId="0" xfId="0" applyFont="1" applyFill="1" applyAlignment="1" applyProtection="1">
      <alignment horizontal="left" vertical="top" wrapText="1"/>
    </xf>
    <xf numFmtId="0" fontId="3" fillId="3" borderId="0" xfId="0" applyFont="1" applyFill="1" applyAlignment="1" applyProtection="1">
      <alignment horizontal="left" vertical="top"/>
    </xf>
    <xf numFmtId="0" fontId="3" fillId="3" borderId="0" xfId="0" applyFont="1" applyFill="1" applyAlignment="1" applyProtection="1">
      <alignment horizontal="left"/>
      <protection locked="0"/>
    </xf>
    <xf numFmtId="0" fontId="22" fillId="5" borderId="11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wrapText="1"/>
      <protection hidden="1"/>
    </xf>
    <xf numFmtId="0" fontId="1" fillId="3" borderId="2" xfId="0" applyFont="1" applyFill="1" applyBorder="1" applyAlignment="1" applyProtection="1">
      <alignment wrapText="1"/>
      <protection hidden="1"/>
    </xf>
    <xf numFmtId="0" fontId="1" fillId="3" borderId="3" xfId="0" applyFont="1" applyFill="1" applyBorder="1" applyAlignment="1" applyProtection="1">
      <alignment wrapText="1"/>
      <protection hidden="1"/>
    </xf>
    <xf numFmtId="0" fontId="1" fillId="3" borderId="0" xfId="0" applyFont="1" applyFill="1" applyBorder="1" applyAlignment="1" applyProtection="1">
      <alignment vertical="center" wrapText="1"/>
      <protection hidden="1"/>
    </xf>
    <xf numFmtId="164" fontId="1" fillId="3" borderId="0" xfId="0" applyNumberFormat="1" applyFont="1" applyFill="1" applyBorder="1" applyAlignment="1" applyProtection="1">
      <alignment vertical="center" wrapText="1"/>
      <protection hidden="1"/>
    </xf>
    <xf numFmtId="0" fontId="1" fillId="3" borderId="13" xfId="0" applyFont="1" applyFill="1" applyBorder="1" applyAlignment="1" applyProtection="1">
      <alignment vertical="center" wrapText="1"/>
      <protection hidden="1"/>
    </xf>
    <xf numFmtId="0" fontId="1" fillId="3" borderId="5" xfId="0" applyFont="1" applyFill="1" applyBorder="1" applyAlignment="1" applyProtection="1">
      <alignment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 indent="1"/>
      <protection hidden="1"/>
    </xf>
    <xf numFmtId="0" fontId="1" fillId="3" borderId="6" xfId="0" applyFont="1" applyFill="1" applyBorder="1" applyAlignment="1" applyProtection="1">
      <alignment vertical="center" wrapText="1"/>
      <protection hidden="1"/>
    </xf>
    <xf numFmtId="0" fontId="1" fillId="3" borderId="14" xfId="0" applyFont="1" applyFill="1" applyBorder="1" applyAlignment="1" applyProtection="1">
      <alignment wrapText="1"/>
      <protection hidden="1"/>
    </xf>
    <xf numFmtId="0" fontId="1" fillId="0" borderId="15" xfId="0" applyFont="1" applyBorder="1" applyAlignment="1" applyProtection="1">
      <alignment wrapText="1"/>
      <protection hidden="1"/>
    </xf>
    <xf numFmtId="0" fontId="6" fillId="4" borderId="16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vertical="center" wrapText="1"/>
      <protection hidden="1"/>
    </xf>
    <xf numFmtId="0" fontId="1" fillId="3" borderId="15" xfId="0" applyFont="1" applyFill="1" applyBorder="1" applyAlignment="1" applyProtection="1">
      <alignment wrapText="1"/>
      <protection hidden="1"/>
    </xf>
    <xf numFmtId="165" fontId="6" fillId="4" borderId="18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vertical="center" wrapText="1"/>
      <protection hidden="1"/>
    </xf>
    <xf numFmtId="4" fontId="1" fillId="3" borderId="15" xfId="0" applyNumberFormat="1" applyFont="1" applyFill="1" applyBorder="1" applyAlignment="1" applyProtection="1">
      <alignment vertical="center" wrapText="1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locked="0" hidden="1"/>
    </xf>
    <xf numFmtId="0" fontId="18" fillId="3" borderId="0" xfId="0" applyFont="1" applyFill="1" applyAlignment="1" applyProtection="1">
      <alignment wrapText="1"/>
      <protection hidden="1"/>
    </xf>
    <xf numFmtId="0" fontId="18" fillId="0" borderId="0" xfId="0" applyFont="1" applyAlignment="1" applyProtection="1">
      <alignment wrapText="1"/>
      <protection hidden="1"/>
    </xf>
    <xf numFmtId="0" fontId="2" fillId="3" borderId="20" xfId="0" applyFont="1" applyFill="1" applyBorder="1" applyAlignment="1" applyProtection="1">
      <alignment horizontal="center" wrapText="1"/>
      <protection hidden="1"/>
    </xf>
    <xf numFmtId="0" fontId="2" fillId="3" borderId="21" xfId="0" applyFont="1" applyFill="1" applyBorder="1" applyAlignment="1" applyProtection="1">
      <alignment horizontal="center" wrapText="1"/>
      <protection hidden="1"/>
    </xf>
    <xf numFmtId="49" fontId="23" fillId="3" borderId="13" xfId="0" applyNumberFormat="1" applyFont="1" applyFill="1" applyBorder="1" applyAlignment="1" applyProtection="1">
      <alignment vertical="center" wrapText="1"/>
      <protection locked="0" hidden="1"/>
    </xf>
    <xf numFmtId="0" fontId="24" fillId="3" borderId="14" xfId="0" applyFont="1" applyFill="1" applyBorder="1" applyAlignment="1" applyProtection="1">
      <alignment vertical="center" wrapText="1"/>
      <protection locked="0" hidden="1"/>
    </xf>
    <xf numFmtId="0" fontId="24" fillId="3" borderId="2" xfId="0" applyFont="1" applyFill="1" applyBorder="1" applyAlignment="1" applyProtection="1">
      <alignment vertical="center" wrapText="1"/>
      <protection locked="0" hidden="1"/>
    </xf>
    <xf numFmtId="0" fontId="24" fillId="3" borderId="15" xfId="0" applyFont="1" applyFill="1" applyBorder="1" applyAlignment="1" applyProtection="1">
      <alignment vertical="center" wrapText="1"/>
      <protection locked="0" hidden="1"/>
    </xf>
    <xf numFmtId="0" fontId="24" fillId="3" borderId="0" xfId="0" applyFont="1" applyFill="1" applyBorder="1" applyAlignment="1" applyProtection="1">
      <alignment vertical="center" wrapText="1"/>
      <protection locked="0" hidden="1"/>
    </xf>
    <xf numFmtId="0" fontId="24" fillId="3" borderId="19" xfId="0" applyFont="1" applyFill="1" applyBorder="1" applyAlignment="1" applyProtection="1">
      <alignment vertical="center" wrapText="1"/>
      <protection locked="0" hidden="1"/>
    </xf>
    <xf numFmtId="0" fontId="25" fillId="3" borderId="2" xfId="0" applyFont="1" applyFill="1" applyBorder="1" applyAlignment="1" applyProtection="1">
      <alignment vertical="center" wrapText="1"/>
      <protection locked="0" hidden="1"/>
    </xf>
    <xf numFmtId="0" fontId="25" fillId="3" borderId="2" xfId="0" applyFont="1" applyFill="1" applyBorder="1" applyAlignment="1" applyProtection="1">
      <alignment horizontal="left" vertical="center" wrapText="1" indent="1"/>
      <protection locked="0" hidden="1"/>
    </xf>
    <xf numFmtId="0" fontId="25" fillId="3" borderId="0" xfId="0" applyFont="1" applyFill="1" applyBorder="1" applyAlignment="1" applyProtection="1">
      <alignment vertical="center" wrapText="1"/>
      <protection locked="0"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25" fillId="3" borderId="5" xfId="0" applyFont="1" applyFill="1" applyBorder="1" applyAlignment="1" applyProtection="1">
      <alignment vertical="center" wrapText="1"/>
      <protection locked="0" hidden="1"/>
    </xf>
    <xf numFmtId="0" fontId="25" fillId="3" borderId="5" xfId="0" applyFont="1" applyFill="1" applyBorder="1" applyAlignment="1" applyProtection="1">
      <alignment horizontal="left" vertical="center" wrapText="1" indent="1"/>
      <protection locked="0" hidden="1"/>
    </xf>
    <xf numFmtId="0" fontId="25" fillId="3" borderId="6" xfId="0" applyFont="1" applyFill="1" applyBorder="1" applyAlignment="1" applyProtection="1">
      <alignment vertical="center" wrapText="1"/>
      <protection locked="0" hidden="1"/>
    </xf>
    <xf numFmtId="0" fontId="7" fillId="3" borderId="0" xfId="0" applyFont="1" applyFill="1" applyBorder="1" applyAlignment="1" applyProtection="1">
      <alignment horizontal="left" vertical="center" wrapText="1" indent="1"/>
      <protection hidden="1"/>
    </xf>
    <xf numFmtId="49" fontId="1" fillId="3" borderId="0" xfId="0" applyNumberFormat="1" applyFont="1" applyFill="1" applyBorder="1" applyAlignment="1" applyProtection="1">
      <alignment vertical="center" wrapText="1"/>
      <protection locked="0" hidden="1"/>
    </xf>
    <xf numFmtId="49" fontId="1" fillId="3" borderId="13" xfId="0" applyNumberFormat="1" applyFont="1" applyFill="1" applyBorder="1" applyAlignment="1" applyProtection="1">
      <alignment vertical="center" wrapText="1"/>
      <protection locked="0" hidden="1"/>
    </xf>
    <xf numFmtId="0" fontId="7" fillId="3" borderId="2" xfId="0" applyFont="1" applyFill="1" applyBorder="1" applyAlignment="1" applyProtection="1">
      <alignment horizontal="left" vertical="center" wrapText="1" indent="1"/>
      <protection hidden="1"/>
    </xf>
    <xf numFmtId="49" fontId="1" fillId="3" borderId="3" xfId="0" applyNumberFormat="1" applyFont="1" applyFill="1" applyBorder="1" applyAlignment="1" applyProtection="1">
      <alignment vertical="center" wrapText="1"/>
      <protection locked="0" hidden="1"/>
    </xf>
    <xf numFmtId="49" fontId="23" fillId="3" borderId="3" xfId="0" applyNumberFormat="1" applyFont="1" applyFill="1" applyBorder="1" applyAlignment="1" applyProtection="1">
      <alignment vertical="center" wrapText="1"/>
      <protection locked="0" hidden="1"/>
    </xf>
    <xf numFmtId="0" fontId="18" fillId="0" borderId="13" xfId="0" applyFont="1" applyBorder="1" applyAlignment="1" applyProtection="1">
      <alignment wrapText="1"/>
      <protection hidden="1"/>
    </xf>
    <xf numFmtId="0" fontId="18" fillId="3" borderId="13" xfId="0" applyFont="1" applyFill="1" applyBorder="1" applyAlignment="1" applyProtection="1">
      <alignment wrapText="1"/>
      <protection hidden="1"/>
    </xf>
    <xf numFmtId="0" fontId="26" fillId="3" borderId="20" xfId="0" applyFont="1" applyFill="1" applyBorder="1" applyAlignment="1" applyProtection="1">
      <alignment horizontal="left" vertical="center" wrapText="1" indent="1"/>
      <protection hidden="1"/>
    </xf>
    <xf numFmtId="0" fontId="26" fillId="3" borderId="21" xfId="0" applyFont="1" applyFill="1" applyBorder="1" applyAlignment="1" applyProtection="1">
      <alignment horizontal="left" vertical="center" wrapText="1" indent="1"/>
      <protection hidden="1"/>
    </xf>
    <xf numFmtId="0" fontId="25" fillId="3" borderId="21" xfId="0" applyFont="1" applyFill="1" applyBorder="1" applyAlignment="1" applyProtection="1">
      <alignment vertical="center" wrapText="1"/>
      <protection locked="0" hidden="1"/>
    </xf>
    <xf numFmtId="0" fontId="7" fillId="3" borderId="21" xfId="0" applyFont="1" applyFill="1" applyBorder="1" applyAlignment="1" applyProtection="1">
      <alignment horizontal="left" vertical="center" wrapText="1" indent="1"/>
      <protection hidden="1"/>
    </xf>
    <xf numFmtId="49" fontId="1" fillId="3" borderId="21" xfId="0" applyNumberFormat="1" applyFont="1" applyFill="1" applyBorder="1" applyAlignment="1" applyProtection="1">
      <alignment vertical="center" wrapText="1"/>
      <protection locked="0" hidden="1"/>
    </xf>
    <xf numFmtId="0" fontId="18" fillId="3" borderId="25" xfId="0" applyFont="1" applyFill="1" applyBorder="1" applyAlignment="1" applyProtection="1">
      <alignment wrapText="1"/>
      <protection hidden="1"/>
    </xf>
    <xf numFmtId="0" fontId="18" fillId="3" borderId="3" xfId="0" applyFont="1" applyFill="1" applyBorder="1" applyAlignment="1" applyProtection="1">
      <alignment wrapText="1"/>
      <protection hidden="1"/>
    </xf>
    <xf numFmtId="0" fontId="21" fillId="5" borderId="7" xfId="0" applyNumberFormat="1" applyFont="1" applyFill="1" applyBorder="1" applyAlignment="1" applyProtection="1">
      <alignment vertical="center" wrapText="1"/>
      <protection hidden="1"/>
    </xf>
    <xf numFmtId="0" fontId="18" fillId="5" borderId="26" xfId="0" applyFont="1" applyFill="1" applyBorder="1" applyAlignment="1" applyProtection="1">
      <protection hidden="1"/>
    </xf>
    <xf numFmtId="0" fontId="18" fillId="5" borderId="13" xfId="0" applyFont="1" applyFill="1" applyBorder="1" applyAlignment="1" applyProtection="1">
      <protection hidden="1"/>
    </xf>
    <xf numFmtId="16" fontId="21" fillId="5" borderId="8" xfId="0" applyNumberFormat="1" applyFont="1" applyFill="1" applyBorder="1" applyAlignment="1" applyProtection="1">
      <alignment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locked="0" hidden="1"/>
    </xf>
    <xf numFmtId="0" fontId="21" fillId="5" borderId="8" xfId="0" applyNumberFormat="1" applyFont="1" applyFill="1" applyBorder="1" applyAlignment="1" applyProtection="1">
      <alignment vertical="center" wrapText="1"/>
      <protection hidden="1"/>
    </xf>
    <xf numFmtId="0" fontId="18" fillId="2" borderId="28" xfId="0" applyFont="1" applyFill="1" applyBorder="1" applyAlignment="1" applyProtection="1">
      <alignment horizontal="center" vertical="center" wrapText="1"/>
      <protection locked="0" hidden="1"/>
    </xf>
    <xf numFmtId="0" fontId="21" fillId="5" borderId="9" xfId="0" applyNumberFormat="1" applyFont="1" applyFill="1" applyBorder="1" applyAlignment="1" applyProtection="1">
      <alignment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locked="0" hidden="1"/>
    </xf>
    <xf numFmtId="0" fontId="27" fillId="5" borderId="30" xfId="0" applyFont="1" applyFill="1" applyBorder="1" applyAlignment="1" applyProtection="1">
      <alignment vertical="center"/>
      <protection hidden="1"/>
    </xf>
    <xf numFmtId="0" fontId="27" fillId="5" borderId="31" xfId="0" applyFont="1" applyFill="1" applyBorder="1" applyAlignment="1" applyProtection="1">
      <alignment vertical="center"/>
      <protection hidden="1"/>
    </xf>
    <xf numFmtId="0" fontId="27" fillId="5" borderId="32" xfId="0" applyFont="1" applyFill="1" applyBorder="1" applyAlignment="1" applyProtection="1">
      <alignment vertical="center"/>
      <protection hidden="1"/>
    </xf>
    <xf numFmtId="0" fontId="18" fillId="5" borderId="33" xfId="0" applyFont="1" applyFill="1" applyBorder="1" applyAlignment="1" applyProtection="1">
      <protection hidden="1"/>
    </xf>
    <xf numFmtId="17" fontId="27" fillId="5" borderId="30" xfId="0" applyNumberFormat="1" applyFont="1" applyFill="1" applyBorder="1" applyAlignment="1" applyProtection="1">
      <alignment vertical="center"/>
      <protection hidden="1"/>
    </xf>
    <xf numFmtId="16" fontId="27" fillId="5" borderId="30" xfId="0" applyNumberFormat="1" applyFont="1" applyFill="1" applyBorder="1" applyAlignment="1" applyProtection="1">
      <alignment vertical="center"/>
      <protection hidden="1"/>
    </xf>
    <xf numFmtId="0" fontId="21" fillId="5" borderId="32" xfId="0" applyFont="1" applyFill="1" applyBorder="1" applyAlignment="1" applyProtection="1">
      <alignment vertical="center" wrapText="1"/>
      <protection hidden="1"/>
    </xf>
    <xf numFmtId="0" fontId="21" fillId="5" borderId="30" xfId="0" applyFont="1" applyFill="1" applyBorder="1" applyAlignment="1" applyProtection="1">
      <alignment vertical="center" wrapText="1"/>
      <protection hidden="1"/>
    </xf>
    <xf numFmtId="0" fontId="21" fillId="5" borderId="31" xfId="0" applyFont="1" applyFill="1" applyBorder="1" applyAlignment="1" applyProtection="1">
      <alignment vertical="center" wrapText="1"/>
      <protection hidden="1"/>
    </xf>
    <xf numFmtId="0" fontId="18" fillId="0" borderId="6" xfId="0" applyFont="1" applyBorder="1" applyAlignment="1" applyProtection="1">
      <alignment wrapText="1"/>
      <protection hidden="1"/>
    </xf>
    <xf numFmtId="0" fontId="22" fillId="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protection hidden="1"/>
    </xf>
    <xf numFmtId="0" fontId="18" fillId="0" borderId="0" xfId="0" applyFont="1" applyBorder="1" applyAlignment="1" applyProtection="1">
      <alignment wrapText="1"/>
      <protection hidden="1"/>
    </xf>
    <xf numFmtId="0" fontId="1" fillId="3" borderId="0" xfId="0" applyFont="1" applyFill="1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3" fillId="3" borderId="0" xfId="0" applyFont="1" applyFill="1" applyAlignment="1" applyProtection="1">
      <alignment vertical="top" wrapText="1"/>
      <protection hidden="1"/>
    </xf>
    <xf numFmtId="0" fontId="1" fillId="3" borderId="0" xfId="0" applyFont="1" applyFill="1" applyAlignment="1" applyProtection="1">
      <alignment vertical="top" wrapText="1"/>
      <protection hidden="1"/>
    </xf>
    <xf numFmtId="0" fontId="3" fillId="3" borderId="0" xfId="0" applyFont="1" applyFill="1" applyAlignment="1" applyProtection="1">
      <alignment wrapText="1"/>
      <protection hidden="1"/>
    </xf>
    <xf numFmtId="0" fontId="3" fillId="3" borderId="0" xfId="0" applyFont="1" applyFill="1" applyAlignment="1" applyProtection="1">
      <alignment horizontal="left"/>
      <protection locked="0" hidden="1"/>
    </xf>
    <xf numFmtId="0" fontId="1" fillId="3" borderId="0" xfId="0" applyFont="1" applyFill="1" applyAlignment="1" applyProtection="1">
      <alignment wrapText="1"/>
      <protection locked="0" hidden="1"/>
    </xf>
    <xf numFmtId="0" fontId="25" fillId="3" borderId="0" xfId="0" applyFont="1" applyFill="1" applyBorder="1" applyAlignment="1" applyProtection="1">
      <alignment vertical="center" wrapText="1"/>
      <protection hidden="1"/>
    </xf>
    <xf numFmtId="49" fontId="1" fillId="3" borderId="5" xfId="0" applyNumberFormat="1" applyFont="1" applyFill="1" applyBorder="1" applyAlignment="1" applyProtection="1">
      <alignment vertical="center" wrapText="1"/>
      <protection hidden="1"/>
    </xf>
    <xf numFmtId="49" fontId="1" fillId="3" borderId="0" xfId="0" applyNumberFormat="1" applyFont="1" applyFill="1" applyBorder="1" applyAlignment="1" applyProtection="1">
      <alignment vertical="center" wrapText="1"/>
      <protection hidden="1"/>
    </xf>
    <xf numFmtId="0" fontId="25" fillId="3" borderId="14" xfId="0" applyFont="1" applyFill="1" applyBorder="1" applyAlignment="1" applyProtection="1">
      <alignment vertical="center" wrapText="1"/>
      <protection hidden="1"/>
    </xf>
    <xf numFmtId="49" fontId="1" fillId="3" borderId="2" xfId="0" applyNumberFormat="1" applyFont="1" applyFill="1" applyBorder="1" applyAlignment="1" applyProtection="1">
      <alignment vertical="center" wrapText="1"/>
      <protection hidden="1"/>
    </xf>
    <xf numFmtId="0" fontId="25" fillId="3" borderId="15" xfId="0" applyFont="1" applyFill="1" applyBorder="1" applyAlignment="1" applyProtection="1">
      <alignment vertical="center" wrapText="1"/>
      <protection hidden="1"/>
    </xf>
    <xf numFmtId="0" fontId="25" fillId="3" borderId="19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left"/>
      <protection locked="0" hidden="1"/>
    </xf>
    <xf numFmtId="0" fontId="18" fillId="5" borderId="37" xfId="0" applyFont="1" applyFill="1" applyBorder="1" applyAlignment="1" applyProtection="1">
      <protection locked="0" hidden="1"/>
    </xf>
    <xf numFmtId="0" fontId="18" fillId="5" borderId="13" xfId="0" applyFont="1" applyFill="1" applyBorder="1" applyAlignment="1" applyProtection="1">
      <protection locked="0" hidden="1"/>
    </xf>
    <xf numFmtId="0" fontId="25" fillId="3" borderId="2" xfId="0" applyFont="1" applyFill="1" applyBorder="1" applyAlignment="1" applyProtection="1">
      <alignment horizontal="left" vertical="center" wrapText="1" indent="1"/>
      <protection hidden="1"/>
    </xf>
    <xf numFmtId="0" fontId="25" fillId="3" borderId="5" xfId="0" applyFont="1" applyFill="1" applyBorder="1" applyAlignment="1" applyProtection="1">
      <alignment vertical="center" wrapText="1"/>
      <protection hidden="1"/>
    </xf>
    <xf numFmtId="0" fontId="19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wrapText="1"/>
      <protection hidden="1"/>
    </xf>
    <xf numFmtId="3" fontId="7" fillId="3" borderId="40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Alignment="1" applyProtection="1">
      <alignment horizontal="center" vertical="top" wrapText="1"/>
    </xf>
    <xf numFmtId="49" fontId="1" fillId="3" borderId="2" xfId="0" applyNumberFormat="1" applyFont="1" applyFill="1" applyBorder="1" applyAlignment="1" applyProtection="1">
      <alignment horizontal="right" vertical="center" wrapText="1"/>
      <protection hidden="1"/>
    </xf>
    <xf numFmtId="49" fontId="1" fillId="3" borderId="13" xfId="0" applyNumberFormat="1" applyFont="1" applyFill="1" applyBorder="1" applyAlignment="1" applyProtection="1">
      <alignment horizontal="left" vertical="center" wrapText="1" indent="1"/>
      <protection hidden="1"/>
    </xf>
    <xf numFmtId="49" fontId="1" fillId="3" borderId="21" xfId="0" applyNumberFormat="1" applyFont="1" applyFill="1" applyBorder="1" applyAlignment="1" applyProtection="1">
      <alignment horizontal="left" vertical="center" wrapText="1" indent="1"/>
      <protection hidden="1"/>
    </xf>
    <xf numFmtId="0" fontId="18" fillId="2" borderId="6" xfId="0" applyFont="1" applyFill="1" applyBorder="1" applyAlignment="1" applyProtection="1">
      <alignment horizontal="center" vertical="center" wrapText="1"/>
      <protection locked="0" hidden="1"/>
    </xf>
    <xf numFmtId="0" fontId="18" fillId="2" borderId="55" xfId="0" applyFont="1" applyFill="1" applyBorder="1" applyAlignment="1" applyProtection="1">
      <alignment horizontal="center" vertical="center" wrapText="1"/>
      <protection locked="0" hidden="1"/>
    </xf>
    <xf numFmtId="3" fontId="19" fillId="0" borderId="0" xfId="0" applyNumberFormat="1" applyFont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9" fillId="0" borderId="0" xfId="0" applyFont="1" applyAlignment="1" applyProtection="1">
      <alignment wrapText="1"/>
      <protection hidden="1"/>
    </xf>
    <xf numFmtId="0" fontId="19" fillId="0" borderId="0" xfId="0" applyFont="1" applyAlignment="1">
      <alignment horizontal="center" vertical="top" wrapText="1"/>
    </xf>
    <xf numFmtId="0" fontId="30" fillId="0" borderId="0" xfId="0" applyFont="1" applyAlignment="1">
      <alignment vertical="top"/>
    </xf>
    <xf numFmtId="43" fontId="6" fillId="4" borderId="18" xfId="3" applyFont="1" applyFill="1" applyBorder="1" applyAlignment="1" applyProtection="1">
      <alignment horizontal="center" vertical="center"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1" fillId="3" borderId="0" xfId="0" applyFont="1" applyFill="1" applyAlignment="1" applyProtection="1">
      <alignment horizontal="left" vertical="top"/>
    </xf>
    <xf numFmtId="0" fontId="9" fillId="4" borderId="56" xfId="0" applyFont="1" applyFill="1" applyBorder="1" applyAlignment="1" applyProtection="1">
      <alignment horizontal="left" vertical="center" wrapText="1" indent="1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9" fillId="5" borderId="16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left" vertical="top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vertical="center"/>
      <protection hidden="1"/>
    </xf>
    <xf numFmtId="0" fontId="31" fillId="3" borderId="0" xfId="0" applyNumberFormat="1" applyFont="1" applyFill="1" applyAlignment="1" applyProtection="1">
      <alignment vertical="center"/>
      <protection hidden="1"/>
    </xf>
    <xf numFmtId="0" fontId="6" fillId="3" borderId="0" xfId="0" applyNumberFormat="1" applyFont="1" applyFill="1" applyAlignment="1" applyProtection="1">
      <alignment horizontal="right" vertical="center" indent="1"/>
      <protection hidden="1"/>
    </xf>
    <xf numFmtId="49" fontId="6" fillId="3" borderId="0" xfId="0" applyNumberFormat="1" applyFont="1" applyFill="1" applyAlignment="1" applyProtection="1">
      <alignment horizontal="left" vertical="center" indent="1"/>
      <protection hidden="1"/>
    </xf>
    <xf numFmtId="0" fontId="9" fillId="3" borderId="0" xfId="0" applyNumberFormat="1" applyFont="1" applyFill="1" applyAlignment="1" applyProtection="1">
      <alignment vertical="center"/>
      <protection hidden="1"/>
    </xf>
    <xf numFmtId="0" fontId="31" fillId="3" borderId="0" xfId="0" applyNumberFormat="1" applyFont="1" applyFill="1" applyAlignment="1" applyProtection="1">
      <alignment vertical="top"/>
      <protection hidden="1"/>
    </xf>
    <xf numFmtId="0" fontId="6" fillId="3" borderId="0" xfId="0" applyNumberFormat="1" applyFont="1" applyFill="1" applyAlignment="1" applyProtection="1">
      <alignment horizontal="right" vertical="top" indent="1"/>
      <protection hidden="1"/>
    </xf>
    <xf numFmtId="0" fontId="6" fillId="3" borderId="0" xfId="0" applyNumberFormat="1" applyFont="1" applyFill="1" applyAlignment="1" applyProtection="1">
      <alignment horizontal="left" vertical="top"/>
      <protection hidden="1"/>
    </xf>
    <xf numFmtId="0" fontId="2" fillId="3" borderId="0" xfId="0" applyNumberFormat="1" applyFont="1" applyFill="1" applyAlignment="1" applyProtection="1">
      <alignment wrapText="1"/>
      <protection hidden="1"/>
    </xf>
    <xf numFmtId="0" fontId="29" fillId="0" borderId="0" xfId="0" applyFont="1" applyAlignment="1">
      <alignment wrapText="1"/>
    </xf>
    <xf numFmtId="49" fontId="36" fillId="0" borderId="0" xfId="0" applyNumberFormat="1" applyFont="1" applyAlignment="1">
      <alignment wrapText="1"/>
    </xf>
    <xf numFmtId="4" fontId="7" fillId="5" borderId="7" xfId="0" applyNumberFormat="1" applyFont="1" applyFill="1" applyBorder="1" applyAlignment="1" applyProtection="1">
      <alignment vertical="center" wrapText="1"/>
      <protection hidden="1"/>
    </xf>
    <xf numFmtId="49" fontId="1" fillId="3" borderId="0" xfId="0" applyNumberFormat="1" applyFont="1" applyFill="1" applyBorder="1" applyAlignment="1" applyProtection="1">
      <alignment horizontal="left" vertical="center" wrapText="1" indent="1"/>
      <protection hidden="1"/>
    </xf>
    <xf numFmtId="0" fontId="18" fillId="0" borderId="97" xfId="0" applyFont="1" applyBorder="1" applyAlignment="1" applyProtection="1">
      <alignment wrapText="1"/>
      <protection hidden="1"/>
    </xf>
    <xf numFmtId="49" fontId="1" fillId="4" borderId="0" xfId="0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left" vertical="top" wrapText="1"/>
    </xf>
    <xf numFmtId="0" fontId="7" fillId="5" borderId="23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locked="0" hidden="1"/>
    </xf>
    <xf numFmtId="0" fontId="20" fillId="3" borderId="0" xfId="0" applyFont="1" applyFill="1" applyBorder="1" applyAlignment="1" applyProtection="1">
      <alignment horizontal="center" vertical="center" wrapText="1"/>
    </xf>
    <xf numFmtId="0" fontId="6" fillId="4" borderId="5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vertical="center" wrapText="1"/>
      <protection locked="0" hidden="1"/>
    </xf>
    <xf numFmtId="0" fontId="24" fillId="0" borderId="5" xfId="0" applyFont="1" applyFill="1" applyBorder="1" applyAlignment="1" applyProtection="1">
      <alignment vertical="center" wrapText="1"/>
      <protection locked="0" hidden="1"/>
    </xf>
    <xf numFmtId="0" fontId="24" fillId="0" borderId="6" xfId="0" applyFont="1" applyFill="1" applyBorder="1" applyAlignment="1" applyProtection="1">
      <alignment vertical="center" wrapText="1"/>
      <protection locked="0" hidden="1"/>
    </xf>
    <xf numFmtId="49" fontId="23" fillId="0" borderId="6" xfId="0" applyNumberFormat="1" applyFont="1" applyFill="1" applyBorder="1" applyAlignment="1" applyProtection="1">
      <alignment vertical="center" wrapText="1"/>
      <protection locked="0" hidden="1"/>
    </xf>
    <xf numFmtId="0" fontId="18" fillId="0" borderId="0" xfId="0" applyFont="1" applyBorder="1" applyAlignment="1">
      <alignment wrapText="1"/>
    </xf>
    <xf numFmtId="0" fontId="7" fillId="3" borderId="0" xfId="0" applyFont="1" applyFill="1" applyBorder="1" applyAlignment="1" applyProtection="1">
      <alignment vertical="top" wrapText="1"/>
      <protection hidden="1"/>
    </xf>
    <xf numFmtId="0" fontId="18" fillId="3" borderId="0" xfId="0" applyFont="1" applyFill="1" applyBorder="1" applyAlignment="1" applyProtection="1">
      <alignment wrapText="1"/>
    </xf>
    <xf numFmtId="0" fontId="6" fillId="5" borderId="103" xfId="0" applyFont="1" applyFill="1" applyBorder="1" applyAlignment="1" applyProtection="1">
      <alignment horizontal="center" vertical="center" wrapText="1"/>
      <protection hidden="1"/>
    </xf>
    <xf numFmtId="0" fontId="6" fillId="5" borderId="16" xfId="0" applyFont="1" applyFill="1" applyBorder="1" applyAlignment="1" applyProtection="1">
      <alignment vertical="center" wrapText="1"/>
      <protection hidden="1"/>
    </xf>
    <xf numFmtId="0" fontId="6" fillId="5" borderId="51" xfId="0" applyFont="1" applyFill="1" applyBorder="1" applyAlignment="1" applyProtection="1">
      <alignment vertical="center" wrapText="1"/>
      <protection hidden="1"/>
    </xf>
    <xf numFmtId="3" fontId="3" fillId="5" borderId="40" xfId="0" applyNumberFormat="1" applyFont="1" applyFill="1" applyBorder="1" applyAlignment="1" applyProtection="1">
      <alignment vertical="center" wrapText="1"/>
      <protection hidden="1"/>
    </xf>
    <xf numFmtId="3" fontId="3" fillId="5" borderId="42" xfId="0" applyNumberFormat="1" applyFont="1" applyFill="1" applyBorder="1" applyAlignment="1" applyProtection="1">
      <alignment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165" fontId="6" fillId="4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2" fillId="5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vertical="center" wrapText="1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23" fillId="0" borderId="13" xfId="0" applyNumberFormat="1" applyFont="1" applyFill="1" applyBorder="1" applyAlignment="1" applyProtection="1">
      <alignment vertical="center" wrapText="1"/>
      <protection locked="0" hidden="1"/>
    </xf>
    <xf numFmtId="0" fontId="7" fillId="0" borderId="15" xfId="0" applyFont="1" applyFill="1" applyBorder="1" applyAlignment="1" applyProtection="1">
      <alignment horizontal="left" vertical="center" wrapText="1" indent="1"/>
      <protection hidden="1"/>
    </xf>
    <xf numFmtId="0" fontId="7" fillId="0" borderId="0" xfId="0" applyFont="1" applyFill="1" applyBorder="1" applyAlignment="1" applyProtection="1">
      <alignment horizontal="left" vertical="center" wrapText="1" inden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3" borderId="2" xfId="0" applyFont="1" applyFill="1" applyBorder="1" applyAlignment="1" applyProtection="1">
      <alignment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1" fillId="3" borderId="19" xfId="0" applyFont="1" applyFill="1" applyBorder="1" applyAlignment="1" applyProtection="1">
      <alignment vertical="center" wrapText="1"/>
      <protection hidden="1"/>
    </xf>
    <xf numFmtId="0" fontId="18" fillId="0" borderId="15" xfId="0" applyFont="1" applyBorder="1" applyAlignment="1" applyProtection="1">
      <alignment wrapText="1"/>
      <protection hidden="1"/>
    </xf>
    <xf numFmtId="0" fontId="4" fillId="0" borderId="19" xfId="0" applyFont="1" applyFill="1" applyBorder="1" applyAlignment="1" applyProtection="1">
      <alignment vertical="center" wrapText="1"/>
      <protection locked="0" hidden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4" fillId="0" borderId="5" xfId="0" applyFont="1" applyFill="1" applyBorder="1" applyAlignment="1" applyProtection="1">
      <alignment vertical="center" wrapText="1"/>
      <protection locked="0" hidden="1"/>
    </xf>
    <xf numFmtId="49" fontId="23" fillId="3" borderId="6" xfId="0" applyNumberFormat="1" applyFont="1" applyFill="1" applyBorder="1" applyAlignment="1" applyProtection="1">
      <alignment vertical="center" wrapText="1"/>
      <protection locked="0" hidden="1"/>
    </xf>
    <xf numFmtId="0" fontId="4" fillId="0" borderId="101" xfId="0" applyFont="1" applyFill="1" applyBorder="1" applyAlignment="1" applyProtection="1">
      <alignment vertical="center" wrapText="1"/>
      <protection locked="0" hidden="1"/>
    </xf>
    <xf numFmtId="0" fontId="4" fillId="0" borderId="60" xfId="0" applyFont="1" applyFill="1" applyBorder="1" applyAlignment="1" applyProtection="1">
      <alignment vertical="center" wrapText="1"/>
      <protection locked="0" hidden="1"/>
    </xf>
    <xf numFmtId="49" fontId="23" fillId="3" borderId="0" xfId="0" applyNumberFormat="1" applyFont="1" applyFill="1" applyBorder="1" applyAlignment="1" applyProtection="1">
      <alignment vertical="center" wrapText="1"/>
      <protection locked="0" hidden="1"/>
    </xf>
    <xf numFmtId="0" fontId="18" fillId="2" borderId="29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 applyAlignment="1" applyProtection="1">
      <alignment horizontal="left" wrapText="1"/>
      <protection hidden="1"/>
    </xf>
    <xf numFmtId="0" fontId="29" fillId="0" borderId="0" xfId="0" applyFont="1" applyAlignment="1" applyProtection="1">
      <alignment horizontal="left" wrapText="1"/>
      <protection hidden="1"/>
    </xf>
    <xf numFmtId="0" fontId="6" fillId="4" borderId="92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locked="0" hidden="1"/>
    </xf>
    <xf numFmtId="0" fontId="1" fillId="3" borderId="19" xfId="0" applyFont="1" applyFill="1" applyBorder="1" applyAlignment="1" applyProtection="1">
      <alignment wrapText="1"/>
      <protection hidden="1"/>
    </xf>
    <xf numFmtId="0" fontId="1" fillId="3" borderId="5" xfId="0" applyFont="1" applyFill="1" applyBorder="1" applyAlignment="1" applyProtection="1">
      <alignment wrapText="1"/>
      <protection hidden="1"/>
    </xf>
    <xf numFmtId="0" fontId="3" fillId="3" borderId="6" xfId="0" applyFont="1" applyFill="1" applyBorder="1" applyAlignment="1" applyProtection="1">
      <alignment horizontal="left" vertical="top" wrapText="1"/>
    </xf>
    <xf numFmtId="0" fontId="18" fillId="0" borderId="0" xfId="0" applyFont="1" applyAlignment="1" applyProtection="1">
      <protection hidden="1"/>
    </xf>
    <xf numFmtId="0" fontId="7" fillId="5" borderId="23" xfId="0" applyFont="1" applyFill="1" applyBorder="1" applyAlignment="1" applyProtection="1">
      <alignment horizontal="center" vertical="center" wrapText="1"/>
      <protection hidden="1"/>
    </xf>
    <xf numFmtId="0" fontId="26" fillId="5" borderId="15" xfId="0" applyFont="1" applyFill="1" applyBorder="1" applyAlignment="1" applyProtection="1">
      <alignment horizontal="left" vertical="center" wrapText="1"/>
      <protection hidden="1"/>
    </xf>
    <xf numFmtId="0" fontId="26" fillId="5" borderId="0" xfId="0" applyFont="1" applyFill="1" applyBorder="1" applyAlignment="1" applyProtection="1">
      <alignment horizontal="left" vertical="center" wrapText="1"/>
      <protection hidden="1"/>
    </xf>
    <xf numFmtId="0" fontId="26" fillId="5" borderId="13" xfId="0" applyFont="1" applyFill="1" applyBorder="1" applyAlignment="1" applyProtection="1">
      <alignment horizontal="left" vertical="center" wrapText="1"/>
      <protection hidden="1"/>
    </xf>
    <xf numFmtId="0" fontId="6" fillId="5" borderId="103" xfId="0" applyFont="1" applyFill="1" applyBorder="1" applyAlignment="1" applyProtection="1">
      <alignment horizontal="center" vertical="center" wrapText="1"/>
      <protection hidden="1"/>
    </xf>
    <xf numFmtId="0" fontId="22" fillId="3" borderId="1" xfId="0" applyFont="1" applyFill="1" applyBorder="1" applyAlignment="1">
      <alignment horizontal="center" vertical="center" wrapText="1"/>
    </xf>
    <xf numFmtId="0" fontId="44" fillId="0" borderId="0" xfId="0" applyFont="1" applyAlignment="1" applyProtection="1">
      <alignment horizontal="left"/>
      <protection locked="0" hidden="1"/>
    </xf>
    <xf numFmtId="0" fontId="4" fillId="0" borderId="15" xfId="0" applyFont="1" applyFill="1" applyBorder="1" applyAlignment="1" applyProtection="1">
      <alignment vertical="center" wrapText="1"/>
      <protection locked="0" hidden="1"/>
    </xf>
    <xf numFmtId="0" fontId="4" fillId="0" borderId="79" xfId="0" applyFont="1" applyFill="1" applyBorder="1" applyAlignment="1" applyProtection="1">
      <alignment vertical="center" wrapText="1"/>
      <protection locked="0" hidden="1"/>
    </xf>
    <xf numFmtId="0" fontId="4" fillId="0" borderId="14" xfId="0" applyFont="1" applyFill="1" applyBorder="1" applyAlignment="1" applyProtection="1">
      <alignment horizontal="center" vertical="center" wrapText="1"/>
      <protection locked="0" hidden="1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14" xfId="0" applyFont="1" applyFill="1" applyBorder="1" applyAlignment="1" applyProtection="1">
      <alignment vertical="center" wrapText="1"/>
      <protection locked="0" hidden="1"/>
    </xf>
    <xf numFmtId="0" fontId="4" fillId="0" borderId="2" xfId="0" applyFont="1" applyFill="1" applyBorder="1" applyAlignment="1" applyProtection="1">
      <alignment vertical="center" wrapText="1"/>
      <protection locked="0" hidden="1"/>
    </xf>
    <xf numFmtId="10" fontId="28" fillId="3" borderId="114" xfId="2" applyNumberFormat="1" applyFont="1" applyFill="1" applyBorder="1" applyAlignment="1" applyProtection="1">
      <alignment horizontal="center" vertical="center" wrapText="1"/>
      <protection locked="0"/>
    </xf>
    <xf numFmtId="10" fontId="28" fillId="3" borderId="112" xfId="2" applyNumberFormat="1" applyFont="1" applyFill="1" applyBorder="1" applyAlignment="1" applyProtection="1">
      <alignment horizontal="center" vertical="center" wrapText="1"/>
      <protection locked="0"/>
    </xf>
    <xf numFmtId="9" fontId="28" fillId="3" borderId="112" xfId="2" applyFont="1" applyFill="1" applyBorder="1" applyAlignment="1" applyProtection="1">
      <alignment horizontal="center" vertical="center" wrapText="1"/>
      <protection locked="0"/>
    </xf>
    <xf numFmtId="9" fontId="28" fillId="3" borderId="113" xfId="2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3" fontId="7" fillId="3" borderId="44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18" fillId="3" borderId="29" xfId="0" applyFont="1" applyFill="1" applyBorder="1" applyAlignment="1" applyProtection="1">
      <alignment horizontal="center" vertical="center" wrapText="1"/>
      <protection locked="0"/>
    </xf>
    <xf numFmtId="3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3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3" fontId="3" fillId="2" borderId="41" xfId="0" applyNumberFormat="1" applyFont="1" applyFill="1" applyBorder="1" applyAlignment="1" applyProtection="1">
      <alignment vertical="center" wrapText="1"/>
      <protection locked="0"/>
    </xf>
    <xf numFmtId="49" fontId="3" fillId="2" borderId="41" xfId="0" applyNumberFormat="1" applyFont="1" applyFill="1" applyBorder="1" applyAlignment="1" applyProtection="1">
      <alignment vertical="center" wrapText="1"/>
      <protection locked="0"/>
    </xf>
    <xf numFmtId="3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9" fontId="1" fillId="2" borderId="88" xfId="2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3" fontId="7" fillId="3" borderId="40" xfId="0" applyNumberFormat="1" applyFont="1" applyFill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/>
    <xf numFmtId="0" fontId="25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2" fillId="3" borderId="96" xfId="0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 applyProtection="1">
      <alignment horizontal="center" vertical="center" wrapText="1"/>
      <protection hidden="1"/>
    </xf>
    <xf numFmtId="4" fontId="35" fillId="7" borderId="145" xfId="0" applyNumberFormat="1" applyFont="1" applyFill="1" applyBorder="1" applyAlignment="1" applyProtection="1">
      <alignment horizontal="center" vertical="center" wrapText="1"/>
      <protection hidden="1"/>
    </xf>
    <xf numFmtId="4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44" xfId="0" applyNumberFormat="1" applyFont="1" applyFill="1" applyBorder="1" applyAlignment="1" applyProtection="1">
      <alignment horizontal="center" vertical="center" wrapText="1"/>
      <protection hidden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94" xfId="0" applyNumberFormat="1" applyFont="1" applyFill="1" applyBorder="1" applyAlignment="1" applyProtection="1">
      <alignment horizontal="center" vertical="center" wrapText="1"/>
      <protection locked="0"/>
    </xf>
    <xf numFmtId="4" fontId="41" fillId="8" borderId="4" xfId="0" applyNumberFormat="1" applyFont="1" applyFill="1" applyBorder="1" applyAlignment="1" applyProtection="1">
      <alignment horizontal="center" vertical="center" wrapText="1"/>
      <protection hidden="1"/>
    </xf>
    <xf numFmtId="4" fontId="41" fillId="8" borderId="145" xfId="0" applyNumberFormat="1" applyFont="1" applyFill="1" applyBorder="1" applyAlignment="1" applyProtection="1">
      <alignment horizontal="center" vertical="center" wrapText="1"/>
      <protection hidden="1"/>
    </xf>
    <xf numFmtId="43" fontId="7" fillId="3" borderId="40" xfId="3" applyFont="1" applyFill="1" applyBorder="1" applyAlignment="1" applyProtection="1">
      <alignment horizontal="center" vertical="center" wrapText="1"/>
      <protection hidden="1"/>
    </xf>
    <xf numFmtId="2" fontId="6" fillId="7" borderId="4" xfId="0" applyNumberFormat="1" applyFont="1" applyFill="1" applyBorder="1" applyAlignment="1" applyProtection="1">
      <alignment horizontal="center" vertical="center" wrapText="1"/>
      <protection hidden="1"/>
    </xf>
    <xf numFmtId="2" fontId="41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wrapText="1"/>
      <protection hidden="1"/>
    </xf>
    <xf numFmtId="0" fontId="1" fillId="3" borderId="0" xfId="0" applyFont="1" applyFill="1" applyAlignment="1" applyProtection="1">
      <alignment horizontal="center" wrapText="1"/>
      <protection locked="0" hidden="1"/>
    </xf>
    <xf numFmtId="0" fontId="1" fillId="3" borderId="0" xfId="0" applyFont="1" applyFill="1" applyAlignment="1" applyProtection="1">
      <alignment horizontal="center" vertical="top" wrapText="1"/>
      <protection hidden="1"/>
    </xf>
    <xf numFmtId="0" fontId="0" fillId="3" borderId="0" xfId="0" applyFill="1"/>
    <xf numFmtId="0" fontId="45" fillId="3" borderId="0" xfId="0" applyFont="1" applyFill="1"/>
    <xf numFmtId="0" fontId="0" fillId="3" borderId="0" xfId="0" applyFont="1" applyFill="1"/>
    <xf numFmtId="0" fontId="20" fillId="0" borderId="10" xfId="0" applyFont="1" applyBorder="1" applyAlignment="1">
      <alignment horizontal="center" vertical="center"/>
    </xf>
    <xf numFmtId="169" fontId="47" fillId="2" borderId="4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169" fontId="12" fillId="2" borderId="4" xfId="0" applyNumberFormat="1" applyFont="1" applyFill="1" applyBorder="1" applyAlignment="1" applyProtection="1">
      <alignment horizontal="center" vertical="center" wrapText="1"/>
    </xf>
    <xf numFmtId="169" fontId="12" fillId="2" borderId="46" xfId="0" applyNumberFormat="1" applyFont="1" applyFill="1" applyBorder="1" applyAlignment="1" applyProtection="1">
      <alignment horizontal="center" vertical="center" wrapText="1"/>
    </xf>
    <xf numFmtId="3" fontId="47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8" fillId="9" borderId="44" xfId="0" applyNumberFormat="1" applyFont="1" applyFill="1" applyBorder="1" applyAlignment="1" applyProtection="1">
      <alignment horizontal="center" vertical="center" wrapText="1"/>
      <protection hidden="1"/>
    </xf>
    <xf numFmtId="3" fontId="1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9" borderId="146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3" borderId="44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3" borderId="47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9" borderId="1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31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46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9" borderId="1" xfId="0" applyNumberFormat="1" applyFont="1" applyFill="1" applyBorder="1" applyAlignment="1" applyProtection="1">
      <alignment horizontal="center" vertical="center" wrapText="1"/>
      <protection hidden="1"/>
    </xf>
    <xf numFmtId="49" fontId="12" fillId="9" borderId="147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45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3" borderId="48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9" borderId="147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5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47" xfId="0" applyNumberFormat="1" applyFont="1" applyFill="1" applyBorder="1" applyAlignment="1" applyProtection="1">
      <alignment horizontal="center" vertical="center" wrapText="1"/>
      <protection locked="0" hidden="1"/>
    </xf>
    <xf numFmtId="3" fontId="47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1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147" xfId="0" applyNumberFormat="1" applyFont="1" applyFill="1" applyBorder="1" applyAlignment="1" applyProtection="1">
      <alignment horizontal="center" vertical="center" wrapText="1"/>
      <protection hidden="1"/>
    </xf>
    <xf numFmtId="3" fontId="12" fillId="3" borderId="45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3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0" borderId="45" xfId="0" applyNumberFormat="1" applyFont="1" applyFill="1" applyBorder="1" applyAlignment="1" applyProtection="1">
      <alignment horizontal="center" vertical="center" wrapText="1"/>
      <protection locked="0" hidden="1"/>
    </xf>
    <xf numFmtId="3" fontId="8" fillId="0" borderId="147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0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9" borderId="147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3" fontId="12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>
      <alignment horizontal="left" vertical="center" wrapText="1"/>
    </xf>
    <xf numFmtId="169" fontId="47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2" borderId="43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2" borderId="145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8" fillId="0" borderId="148" xfId="0" applyFont="1" applyBorder="1" applyAlignment="1">
      <alignment vertical="center" wrapText="1"/>
    </xf>
    <xf numFmtId="3" fontId="47" fillId="2" borderId="103" xfId="0" applyNumberFormat="1" applyFont="1" applyFill="1" applyBorder="1" applyAlignment="1" applyProtection="1">
      <alignment horizontal="center" vertical="center" wrapText="1"/>
      <protection locked="0" hidden="1"/>
    </xf>
    <xf numFmtId="2" fontId="8" fillId="2" borderId="16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2" fontId="12" fillId="2" borderId="16" xfId="0" applyNumberFormat="1" applyFont="1" applyFill="1" applyBorder="1" applyAlignment="1" applyProtection="1">
      <alignment horizontal="center" vertical="center" wrapText="1"/>
      <protection locked="0" hidden="1"/>
    </xf>
    <xf numFmtId="2" fontId="12" fillId="2" borderId="50" xfId="0" applyNumberFormat="1" applyFont="1" applyFill="1" applyBorder="1" applyAlignment="1" applyProtection="1">
      <alignment horizontal="center" vertical="center" wrapText="1"/>
      <protection locked="0" hidden="1"/>
    </xf>
    <xf numFmtId="170" fontId="8" fillId="2" borderId="148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51" xfId="0" applyNumberFormat="1" applyFont="1" applyFill="1" applyBorder="1" applyAlignment="1" applyProtection="1">
      <alignment horizontal="center" vertical="center" wrapText="1"/>
      <protection locked="0" hidden="1"/>
    </xf>
    <xf numFmtId="2" fontId="12" fillId="2" borderId="16" xfId="0" applyNumberFormat="1" applyFont="1" applyFill="1" applyBorder="1" applyAlignment="1" applyProtection="1">
      <alignment vertical="center" wrapText="1"/>
      <protection locked="0" hidden="1"/>
    </xf>
    <xf numFmtId="2" fontId="8" fillId="2" borderId="148" xfId="0" applyNumberFormat="1" applyFont="1" applyFill="1" applyBorder="1" applyAlignment="1" applyProtection="1">
      <alignment horizontal="center" vertical="center" wrapText="1"/>
      <protection locked="0" hidden="1"/>
    </xf>
    <xf numFmtId="0" fontId="48" fillId="0" borderId="149" xfId="0" applyFont="1" applyBorder="1" applyAlignment="1">
      <alignment vertical="center" wrapText="1"/>
    </xf>
    <xf numFmtId="2" fontId="8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40" xfId="0" applyNumberFormat="1" applyFont="1" applyFill="1" applyBorder="1" applyAlignment="1" applyProtection="1">
      <alignment horizontal="center" vertical="center" wrapText="1"/>
      <protection locked="0" hidden="1"/>
    </xf>
    <xf numFmtId="170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12" fillId="2" borderId="12" xfId="0" applyNumberFormat="1" applyFont="1" applyFill="1" applyBorder="1" applyAlignment="1" applyProtection="1">
      <alignment horizontal="center" vertical="center" wrapText="1"/>
      <protection locked="0" hidden="1"/>
    </xf>
    <xf numFmtId="2" fontId="12" fillId="2" borderId="40" xfId="0" applyNumberFormat="1" applyFont="1" applyFill="1" applyBorder="1" applyAlignment="1" applyProtection="1">
      <alignment vertical="center" wrapText="1"/>
      <protection locked="0" hidden="1"/>
    </xf>
    <xf numFmtId="2" fontId="12" fillId="2" borderId="38" xfId="0" applyNumberFormat="1" applyFont="1" applyFill="1" applyBorder="1" applyAlignment="1" applyProtection="1">
      <alignment horizontal="center" vertical="center" wrapText="1"/>
      <protection locked="0" hidden="1"/>
    </xf>
    <xf numFmtId="2" fontId="12" fillId="2" borderId="42" xfId="0" applyNumberFormat="1" applyFont="1" applyFill="1" applyBorder="1" applyAlignment="1" applyProtection="1">
      <alignment horizontal="center" vertical="center" wrapText="1"/>
      <protection locked="0" hidden="1"/>
    </xf>
    <xf numFmtId="2" fontId="8" fillId="2" borderId="53" xfId="0" applyNumberFormat="1" applyFont="1" applyFill="1" applyBorder="1" applyAlignment="1" applyProtection="1">
      <alignment horizontal="center" vertical="center" wrapText="1"/>
      <protection locked="0" hidden="1"/>
    </xf>
    <xf numFmtId="0" fontId="0" fillId="3" borderId="0" xfId="0" applyFont="1" applyFill="1" applyBorder="1" applyAlignment="1" applyProtection="1">
      <protection hidden="1"/>
    </xf>
    <xf numFmtId="0" fontId="45" fillId="3" borderId="0" xfId="0" applyFont="1" applyFill="1" applyBorder="1" applyAlignment="1" applyProtection="1">
      <protection hidden="1"/>
    </xf>
    <xf numFmtId="0" fontId="1" fillId="2" borderId="0" xfId="0" applyFont="1" applyFill="1" applyAlignment="1" applyProtection="1">
      <alignment wrapText="1"/>
      <protection locked="0" hidden="1"/>
    </xf>
    <xf numFmtId="0" fontId="2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45" fillId="0" borderId="0" xfId="0" applyFont="1"/>
    <xf numFmtId="0" fontId="0" fillId="0" borderId="0" xfId="0" applyFont="1"/>
    <xf numFmtId="0" fontId="7" fillId="5" borderId="146" xfId="0" applyFont="1" applyFill="1" applyBorder="1" applyAlignment="1" applyProtection="1">
      <alignment horizontal="left" vertical="center" wrapText="1" indent="1"/>
      <protection locked="0"/>
    </xf>
    <xf numFmtId="0" fontId="7" fillId="5" borderId="147" xfId="0" applyFont="1" applyFill="1" applyBorder="1" applyAlignment="1" applyProtection="1">
      <alignment horizontal="left" vertical="center" wrapText="1" indent="1"/>
      <protection locked="0"/>
    </xf>
    <xf numFmtId="0" fontId="7" fillId="5" borderId="147" xfId="0" applyFont="1" applyFill="1" applyBorder="1" applyAlignment="1" applyProtection="1">
      <alignment horizontal="left" vertical="center" wrapText="1" indent="3"/>
      <protection locked="0"/>
    </xf>
    <xf numFmtId="49" fontId="1" fillId="3" borderId="13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1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31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26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20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horizontal="center" wrapText="1"/>
      <protection locked="0"/>
    </xf>
    <xf numFmtId="0" fontId="33" fillId="5" borderId="52" xfId="0" applyFont="1" applyFill="1" applyBorder="1" applyAlignment="1" applyProtection="1">
      <alignment horizontal="center" vertical="center"/>
    </xf>
    <xf numFmtId="0" fontId="33" fillId="5" borderId="4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22" fillId="3" borderId="0" xfId="0" applyFont="1" applyFill="1" applyAlignment="1" applyProtection="1">
      <alignment horizontal="left" wrapText="1"/>
    </xf>
    <xf numFmtId="0" fontId="0" fillId="0" borderId="0" xfId="0" applyAlignment="1">
      <alignment wrapText="1"/>
    </xf>
    <xf numFmtId="0" fontId="27" fillId="3" borderId="0" xfId="0" applyFont="1" applyFill="1" applyBorder="1" applyAlignment="1" applyProtection="1">
      <alignment horizontal="left" vertical="top" wrapText="1"/>
    </xf>
    <xf numFmtId="0" fontId="2" fillId="4" borderId="14" xfId="0" applyFont="1" applyFill="1" applyBorder="1" applyAlignment="1" applyProtection="1">
      <alignment horizontal="left" vertical="center" wrapText="1" indent="1"/>
    </xf>
    <xf numFmtId="0" fontId="2" fillId="4" borderId="2" xfId="0" applyFont="1" applyFill="1" applyBorder="1" applyAlignment="1" applyProtection="1">
      <alignment horizontal="left" vertical="center" wrapText="1" indent="1"/>
    </xf>
    <xf numFmtId="0" fontId="2" fillId="4" borderId="3" xfId="0" applyFont="1" applyFill="1" applyBorder="1" applyAlignment="1" applyProtection="1">
      <alignment horizontal="left" vertical="center" wrapText="1" indent="1"/>
    </xf>
    <xf numFmtId="0" fontId="2" fillId="4" borderId="15" xfId="0" applyFont="1" applyFill="1" applyBorder="1" applyAlignment="1" applyProtection="1">
      <alignment horizontal="left" vertical="center" wrapText="1" indent="1"/>
    </xf>
    <xf numFmtId="0" fontId="2" fillId="4" borderId="0" xfId="0" applyFont="1" applyFill="1" applyBorder="1" applyAlignment="1" applyProtection="1">
      <alignment horizontal="left" vertical="center" wrapText="1" indent="1"/>
    </xf>
    <xf numFmtId="0" fontId="2" fillId="4" borderId="13" xfId="0" applyFont="1" applyFill="1" applyBorder="1" applyAlignment="1" applyProtection="1">
      <alignment horizontal="left" vertical="center" wrapText="1" indent="1"/>
    </xf>
    <xf numFmtId="0" fontId="2" fillId="4" borderId="19" xfId="0" applyFont="1" applyFill="1" applyBorder="1" applyAlignment="1" applyProtection="1">
      <alignment horizontal="left" vertical="center" wrapText="1" indent="1"/>
    </xf>
    <xf numFmtId="0" fontId="2" fillId="4" borderId="5" xfId="0" applyFont="1" applyFill="1" applyBorder="1" applyAlignment="1" applyProtection="1">
      <alignment horizontal="left" vertical="center" wrapText="1" indent="1"/>
    </xf>
    <xf numFmtId="0" fontId="2" fillId="4" borderId="6" xfId="0" applyFont="1" applyFill="1" applyBorder="1" applyAlignment="1" applyProtection="1">
      <alignment horizontal="left" vertical="center" wrapText="1" indent="1"/>
    </xf>
    <xf numFmtId="0" fontId="2" fillId="5" borderId="3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left" vertical="center" wrapText="1"/>
    </xf>
    <xf numFmtId="0" fontId="3" fillId="4" borderId="44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center" wrapText="1"/>
    </xf>
    <xf numFmtId="0" fontId="34" fillId="0" borderId="79" xfId="0" applyFont="1" applyBorder="1" applyAlignment="1" applyProtection="1">
      <alignment horizontal="center" wrapText="1"/>
    </xf>
    <xf numFmtId="0" fontId="34" fillId="0" borderId="75" xfId="0" applyFont="1" applyBorder="1" applyAlignment="1" applyProtection="1">
      <alignment horizontal="center" wrapText="1"/>
    </xf>
    <xf numFmtId="0" fontId="34" fillId="0" borderId="37" xfId="0" applyFont="1" applyBorder="1" applyAlignment="1" applyProtection="1">
      <alignment horizontal="center" wrapText="1"/>
    </xf>
    <xf numFmtId="0" fontId="33" fillId="5" borderId="23" xfId="0" applyFont="1" applyFill="1" applyBorder="1" applyAlignment="1" applyProtection="1">
      <alignment horizontal="center" vertical="center"/>
    </xf>
    <xf numFmtId="0" fontId="33" fillId="5" borderId="1" xfId="0" applyFont="1" applyFill="1" applyBorder="1" applyAlignment="1" applyProtection="1">
      <alignment horizontal="center" vertical="center"/>
    </xf>
    <xf numFmtId="0" fontId="18" fillId="5" borderId="75" xfId="0" applyFont="1" applyFill="1" applyBorder="1" applyAlignment="1" applyProtection="1">
      <alignment horizontal="left" wrapText="1"/>
    </xf>
    <xf numFmtId="0" fontId="18" fillId="5" borderId="37" xfId="0" applyFont="1" applyFill="1" applyBorder="1" applyAlignment="1" applyProtection="1">
      <alignment horizontal="left" wrapText="1"/>
    </xf>
    <xf numFmtId="0" fontId="32" fillId="5" borderId="62" xfId="0" applyNumberFormat="1" applyFont="1" applyFill="1" applyBorder="1" applyAlignment="1" applyProtection="1">
      <alignment horizontal="center" vertical="center" wrapText="1"/>
    </xf>
    <xf numFmtId="0" fontId="32" fillId="5" borderId="63" xfId="0" applyNumberFormat="1" applyFont="1" applyFill="1" applyBorder="1" applyAlignment="1" applyProtection="1">
      <alignment horizontal="center" vertical="center" wrapText="1"/>
    </xf>
    <xf numFmtId="0" fontId="32" fillId="5" borderId="64" xfId="0" applyNumberFormat="1" applyFont="1" applyFill="1" applyBorder="1" applyAlignment="1" applyProtection="1">
      <alignment horizontal="center" vertical="center" wrapText="1"/>
    </xf>
    <xf numFmtId="0" fontId="18" fillId="5" borderId="74" xfId="0" applyFont="1" applyFill="1" applyBorder="1" applyAlignment="1" applyProtection="1">
      <alignment horizontal="left" vertical="center" wrapText="1" indent="1"/>
    </xf>
    <xf numFmtId="0" fontId="18" fillId="5" borderId="75" xfId="0" applyFont="1" applyFill="1" applyBorder="1" applyAlignment="1" applyProtection="1">
      <alignment horizontal="left" vertical="center" wrapText="1" indent="1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" xfId="0" applyNumberFormat="1" applyFont="1" applyFill="1" applyBorder="1" applyAlignment="1" applyProtection="1">
      <alignment horizontal="center" vertical="center" wrapText="1"/>
    </xf>
    <xf numFmtId="49" fontId="1" fillId="4" borderId="0" xfId="0" applyNumberFormat="1" applyFont="1" applyFill="1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0" xfId="1" applyNumberForma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left" vertical="center" wrapText="1" indent="1"/>
    </xf>
    <xf numFmtId="0" fontId="27" fillId="0" borderId="66" xfId="0" applyFont="1" applyBorder="1" applyAlignment="1" applyProtection="1">
      <alignment horizontal="left" vertical="center" wrapText="1" indent="1"/>
    </xf>
    <xf numFmtId="0" fontId="22" fillId="5" borderId="14" xfId="0" applyFont="1" applyFill="1" applyBorder="1" applyAlignment="1" applyProtection="1">
      <alignment horizontal="left" vertical="center" wrapText="1" indent="1"/>
    </xf>
    <xf numFmtId="0" fontId="22" fillId="5" borderId="2" xfId="0" applyFont="1" applyFill="1" applyBorder="1" applyAlignment="1" applyProtection="1">
      <alignment horizontal="left" vertical="center" wrapText="1" indent="1"/>
    </xf>
    <xf numFmtId="0" fontId="22" fillId="5" borderId="3" xfId="0" applyFont="1" applyFill="1" applyBorder="1" applyAlignment="1" applyProtection="1">
      <alignment horizontal="left" vertical="center" wrapText="1" indent="1"/>
    </xf>
    <xf numFmtId="0" fontId="22" fillId="5" borderId="15" xfId="0" applyFont="1" applyFill="1" applyBorder="1" applyAlignment="1" applyProtection="1">
      <alignment horizontal="left" vertical="center" wrapText="1" indent="1"/>
    </xf>
    <xf numFmtId="0" fontId="22" fillId="5" borderId="0" xfId="0" applyFont="1" applyFill="1" applyBorder="1" applyAlignment="1" applyProtection="1">
      <alignment horizontal="left" vertical="center" wrapText="1" indent="1"/>
    </xf>
    <xf numFmtId="0" fontId="22" fillId="5" borderId="13" xfId="0" applyFont="1" applyFill="1" applyBorder="1" applyAlignment="1" applyProtection="1">
      <alignment horizontal="left" vertical="center" wrapText="1" indent="1"/>
    </xf>
    <xf numFmtId="0" fontId="22" fillId="5" borderId="19" xfId="0" applyFont="1" applyFill="1" applyBorder="1" applyAlignment="1" applyProtection="1">
      <alignment horizontal="left" vertical="center" wrapText="1" indent="1"/>
    </xf>
    <xf numFmtId="0" fontId="22" fillId="5" borderId="5" xfId="0" applyFont="1" applyFill="1" applyBorder="1" applyAlignment="1" applyProtection="1">
      <alignment horizontal="left" vertical="center" wrapText="1" indent="1"/>
    </xf>
    <xf numFmtId="0" fontId="22" fillId="5" borderId="6" xfId="0" applyFont="1" applyFill="1" applyBorder="1" applyAlignment="1" applyProtection="1">
      <alignment horizontal="left" vertical="center" wrapText="1" indent="1"/>
    </xf>
    <xf numFmtId="49" fontId="28" fillId="3" borderId="121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22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15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16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17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38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39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40" xfId="0" applyNumberFormat="1" applyFont="1" applyFill="1" applyBorder="1" applyAlignment="1" applyProtection="1">
      <alignment horizontal="left" vertical="center" wrapText="1"/>
      <protection locked="0"/>
    </xf>
    <xf numFmtId="0" fontId="22" fillId="5" borderId="132" xfId="0" applyFont="1" applyFill="1" applyBorder="1" applyAlignment="1" applyProtection="1">
      <alignment horizontal="center" vertical="center" wrapText="1"/>
    </xf>
    <xf numFmtId="0" fontId="22" fillId="5" borderId="137" xfId="0" applyFont="1" applyFill="1" applyBorder="1" applyAlignment="1" applyProtection="1">
      <alignment horizontal="center" vertical="center" wrapText="1"/>
    </xf>
    <xf numFmtId="49" fontId="28" fillId="3" borderId="136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41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18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1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23" xfId="0" applyFont="1" applyFill="1" applyBorder="1" applyAlignment="1" applyProtection="1">
      <alignment horizontal="center" vertical="center" wrapText="1"/>
    </xf>
    <xf numFmtId="0" fontId="20" fillId="5" borderId="124" xfId="0" applyFont="1" applyFill="1" applyBorder="1" applyAlignment="1" applyProtection="1">
      <alignment horizontal="center" vertical="center" wrapText="1"/>
    </xf>
    <xf numFmtId="0" fontId="20" fillId="5" borderId="125" xfId="0" applyFont="1" applyFill="1" applyBorder="1" applyAlignment="1" applyProtection="1">
      <alignment horizontal="center" vertical="center" wrapText="1"/>
    </xf>
    <xf numFmtId="0" fontId="27" fillId="0" borderId="73" xfId="0" applyFont="1" applyFill="1" applyBorder="1" applyAlignment="1" applyProtection="1">
      <alignment horizontal="left" vertical="center" wrapText="1" indent="1"/>
    </xf>
    <xf numFmtId="0" fontId="27" fillId="0" borderId="73" xfId="0" applyFont="1" applyBorder="1" applyAlignment="1" applyProtection="1">
      <alignment horizontal="left" vertical="center" wrapText="1" indent="1"/>
    </xf>
    <xf numFmtId="0" fontId="18" fillId="5" borderId="74" xfId="0" applyFont="1" applyFill="1" applyBorder="1" applyAlignment="1" applyProtection="1">
      <alignment horizontal="left" wrapText="1"/>
    </xf>
    <xf numFmtId="0" fontId="39" fillId="3" borderId="5" xfId="0" applyFont="1" applyFill="1" applyBorder="1" applyAlignment="1" applyProtection="1">
      <alignment horizontal="left" vertical="center" wrapText="1"/>
      <protection hidden="1"/>
    </xf>
    <xf numFmtId="0" fontId="27" fillId="0" borderId="66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Border="1" applyAlignment="1" applyProtection="1">
      <alignment horizontal="left" vertical="center" wrapText="1" indent="1"/>
    </xf>
    <xf numFmtId="0" fontId="3" fillId="3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4" borderId="101" xfId="0" applyFont="1" applyFill="1" applyBorder="1" applyAlignment="1" applyProtection="1">
      <alignment horizontal="left" vertical="center" wrapText="1"/>
    </xf>
    <xf numFmtId="0" fontId="3" fillId="4" borderId="45" xfId="0" applyFont="1" applyFill="1" applyBorder="1" applyAlignment="1" applyProtection="1">
      <alignment horizontal="left" vertical="center" wrapText="1"/>
    </xf>
    <xf numFmtId="0" fontId="3" fillId="4" borderId="52" xfId="0" applyFont="1" applyFill="1" applyBorder="1" applyAlignment="1" applyProtection="1">
      <alignment horizontal="left" vertical="center" wrapText="1"/>
    </xf>
    <xf numFmtId="0" fontId="3" fillId="4" borderId="40" xfId="0" applyFont="1" applyFill="1" applyBorder="1" applyAlignment="1" applyProtection="1">
      <alignment horizontal="left" vertical="center" wrapText="1"/>
    </xf>
    <xf numFmtId="0" fontId="22" fillId="5" borderId="54" xfId="0" applyFont="1" applyFill="1" applyBorder="1" applyAlignment="1" applyProtection="1">
      <alignment horizontal="center" wrapText="1"/>
    </xf>
    <xf numFmtId="0" fontId="22" fillId="5" borderId="61" xfId="0" applyFont="1" applyFill="1" applyBorder="1" applyAlignment="1" applyProtection="1">
      <alignment horizontal="center" wrapText="1"/>
    </xf>
    <xf numFmtId="0" fontId="22" fillId="5" borderId="17" xfId="0" applyFont="1" applyFill="1" applyBorder="1" applyAlignment="1" applyProtection="1">
      <alignment horizontal="center" wrapText="1"/>
    </xf>
    <xf numFmtId="3" fontId="3" fillId="2" borderId="0" xfId="0" applyNumberFormat="1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3" fontId="1" fillId="2" borderId="0" xfId="0" applyNumberFormat="1" applyFont="1" applyFill="1" applyAlignment="1" applyProtection="1">
      <alignment horizontal="center" wrapText="1"/>
      <protection locked="0"/>
    </xf>
    <xf numFmtId="0" fontId="27" fillId="3" borderId="2" xfId="0" applyFont="1" applyFill="1" applyBorder="1" applyAlignment="1" applyProtection="1">
      <alignment horizontal="left" vertical="top" wrapText="1"/>
    </xf>
    <xf numFmtId="0" fontId="22" fillId="3" borderId="0" xfId="0" applyFont="1" applyFill="1" applyAlignment="1" applyProtection="1">
      <alignment horizontal="left" indent="5"/>
    </xf>
    <xf numFmtId="0" fontId="18" fillId="5" borderId="77" xfId="0" applyFont="1" applyFill="1" applyBorder="1" applyAlignment="1" applyProtection="1">
      <alignment horizontal="left" vertical="center" wrapText="1" indent="1"/>
    </xf>
    <xf numFmtId="0" fontId="18" fillId="5" borderId="49" xfId="0" applyFont="1" applyFill="1" applyBorder="1" applyAlignment="1" applyProtection="1">
      <alignment horizontal="left" vertical="center" wrapText="1" indent="1"/>
    </xf>
    <xf numFmtId="0" fontId="18" fillId="5" borderId="78" xfId="0" applyFont="1" applyFill="1" applyBorder="1" applyAlignment="1" applyProtection="1">
      <alignment horizontal="left" vertical="center" wrapText="1" indent="1"/>
    </xf>
    <xf numFmtId="0" fontId="18" fillId="5" borderId="39" xfId="0" applyFont="1" applyFill="1" applyBorder="1" applyAlignment="1" applyProtection="1">
      <alignment horizontal="left" vertical="center" wrapText="1" indent="1"/>
    </xf>
    <xf numFmtId="0" fontId="18" fillId="3" borderId="0" xfId="0" applyFont="1" applyFill="1" applyAlignment="1" applyProtection="1">
      <alignment horizontal="right" vertical="top" wrapText="1"/>
      <protection hidden="1"/>
    </xf>
    <xf numFmtId="0" fontId="2" fillId="3" borderId="0" xfId="0" applyFont="1" applyFill="1" applyBorder="1" applyAlignment="1" applyProtection="1">
      <alignment horizontal="center" wrapText="1"/>
      <protection hidden="1"/>
    </xf>
    <xf numFmtId="49" fontId="18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24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4" fillId="3" borderId="76" xfId="0" applyNumberFormat="1" applyFont="1" applyFill="1" applyBorder="1" applyAlignment="1" applyProtection="1">
      <alignment horizontal="left" vertical="center" wrapText="1" indent="1"/>
      <protection locked="0"/>
    </xf>
    <xf numFmtId="0" fontId="24" fillId="3" borderId="19" xfId="0" applyNumberFormat="1" applyFont="1" applyFill="1" applyBorder="1" applyAlignment="1" applyProtection="1">
      <alignment horizontal="left" vertical="center" wrapText="1" indent="1"/>
      <protection locked="0"/>
    </xf>
    <xf numFmtId="0" fontId="2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0" fontId="24" fillId="3" borderId="34" xfId="0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14" xfId="0" applyFont="1" applyFill="1" applyBorder="1" applyAlignment="1" applyProtection="1">
      <alignment horizontal="left" vertical="center" wrapText="1" indent="1"/>
    </xf>
    <xf numFmtId="0" fontId="26" fillId="5" borderId="2" xfId="0" applyFont="1" applyFill="1" applyBorder="1" applyAlignment="1" applyProtection="1">
      <alignment horizontal="left" vertical="center" wrapText="1" indent="1"/>
    </xf>
    <xf numFmtId="0" fontId="26" fillId="5" borderId="3" xfId="0" applyFont="1" applyFill="1" applyBorder="1" applyAlignment="1" applyProtection="1">
      <alignment horizontal="left" vertical="center" wrapText="1" indent="1"/>
    </xf>
    <xf numFmtId="0" fontId="26" fillId="5" borderId="19" xfId="0" applyFont="1" applyFill="1" applyBorder="1" applyAlignment="1" applyProtection="1">
      <alignment horizontal="left" vertical="center" wrapText="1" indent="1"/>
    </xf>
    <xf numFmtId="0" fontId="26" fillId="5" borderId="5" xfId="0" applyFont="1" applyFill="1" applyBorder="1" applyAlignment="1" applyProtection="1">
      <alignment horizontal="left" vertical="center" wrapText="1" indent="1"/>
    </xf>
    <xf numFmtId="0" fontId="26" fillId="5" borderId="6" xfId="0" applyFont="1" applyFill="1" applyBorder="1" applyAlignment="1" applyProtection="1">
      <alignment horizontal="left" vertical="center" wrapText="1" indent="1"/>
    </xf>
    <xf numFmtId="0" fontId="1" fillId="4" borderId="14" xfId="0" applyFont="1" applyFill="1" applyBorder="1" applyAlignment="1" applyProtection="1">
      <alignment horizontal="left" vertical="center" wrapText="1" indent="2"/>
    </xf>
    <xf numFmtId="0" fontId="1" fillId="4" borderId="2" xfId="0" applyFont="1" applyFill="1" applyBorder="1" applyAlignment="1" applyProtection="1">
      <alignment horizontal="left" vertical="center" wrapText="1" indent="2"/>
    </xf>
    <xf numFmtId="0" fontId="1" fillId="4" borderId="3" xfId="0" applyFont="1" applyFill="1" applyBorder="1" applyAlignment="1" applyProtection="1">
      <alignment horizontal="left" vertical="center" wrapText="1" indent="2"/>
    </xf>
    <xf numFmtId="0" fontId="1" fillId="4" borderId="127" xfId="0" applyFont="1" applyFill="1" applyBorder="1" applyAlignment="1" applyProtection="1">
      <alignment horizontal="left" vertical="center" wrapText="1" indent="2"/>
    </xf>
    <xf numFmtId="0" fontId="1" fillId="4" borderId="128" xfId="0" applyFont="1" applyFill="1" applyBorder="1" applyAlignment="1" applyProtection="1">
      <alignment horizontal="left" vertical="center" wrapText="1" indent="2"/>
    </xf>
    <xf numFmtId="0" fontId="1" fillId="4" borderId="129" xfId="0" applyFont="1" applyFill="1" applyBorder="1" applyAlignment="1" applyProtection="1">
      <alignment horizontal="left" vertical="center" wrapText="1" indent="2"/>
    </xf>
    <xf numFmtId="0" fontId="20" fillId="3" borderId="0" xfId="0" applyFont="1" applyFill="1" applyAlignment="1" applyProtection="1">
      <alignment horizontal="center" vertical="center"/>
      <protection hidden="1"/>
    </xf>
    <xf numFmtId="49" fontId="1" fillId="4" borderId="15" xfId="0" applyNumberFormat="1" applyFont="1" applyFill="1" applyBorder="1" applyAlignment="1" applyProtection="1">
      <alignment horizontal="left" vertical="center" wrapText="1" indent="2"/>
    </xf>
    <xf numFmtId="49" fontId="1" fillId="4" borderId="0" xfId="0" applyNumberFormat="1" applyFont="1" applyFill="1" applyBorder="1" applyAlignment="1" applyProtection="1">
      <alignment horizontal="left" vertical="center" wrapText="1" indent="2"/>
    </xf>
    <xf numFmtId="0" fontId="1" fillId="4" borderId="133" xfId="0" applyFont="1" applyFill="1" applyBorder="1" applyAlignment="1" applyProtection="1">
      <alignment horizontal="left" vertical="center" wrapText="1" indent="2"/>
    </xf>
    <xf numFmtId="0" fontId="1" fillId="4" borderId="134" xfId="0" applyFont="1" applyFill="1" applyBorder="1" applyAlignment="1" applyProtection="1">
      <alignment horizontal="left" vertical="center" wrapText="1" indent="2"/>
    </xf>
    <xf numFmtId="0" fontId="1" fillId="4" borderId="135" xfId="0" applyFont="1" applyFill="1" applyBorder="1" applyAlignment="1" applyProtection="1">
      <alignment horizontal="left" vertical="center" wrapText="1" indent="2"/>
    </xf>
    <xf numFmtId="49" fontId="1" fillId="3" borderId="133" xfId="0" applyNumberFormat="1" applyFont="1" applyFill="1" applyBorder="1" applyAlignment="1" applyProtection="1">
      <alignment horizontal="left" vertical="center" wrapText="1" indent="2"/>
      <protection locked="0"/>
    </xf>
    <xf numFmtId="49" fontId="1" fillId="3" borderId="134" xfId="0" applyNumberFormat="1" applyFont="1" applyFill="1" applyBorder="1" applyAlignment="1" applyProtection="1">
      <alignment horizontal="left" vertical="center" wrapText="1" indent="2"/>
      <protection locked="0"/>
    </xf>
    <xf numFmtId="49" fontId="1" fillId="3" borderId="135" xfId="0" applyNumberFormat="1" applyFont="1" applyFill="1" applyBorder="1" applyAlignment="1" applyProtection="1">
      <alignment horizontal="left" vertical="center" wrapText="1" indent="2"/>
      <protection locked="0"/>
    </xf>
    <xf numFmtId="49" fontId="5" fillId="4" borderId="0" xfId="0" applyNumberFormat="1" applyFont="1" applyFill="1" applyBorder="1" applyAlignment="1" applyProtection="1">
      <alignment horizontal="center" vertical="center" wrapText="1"/>
    </xf>
    <xf numFmtId="49" fontId="5" fillId="4" borderId="13" xfId="0" applyNumberFormat="1" applyFont="1" applyFill="1" applyBorder="1" applyAlignment="1" applyProtection="1">
      <alignment horizontal="center" vertical="center" wrapText="1"/>
    </xf>
    <xf numFmtId="0" fontId="22" fillId="5" borderId="132" xfId="0" applyFont="1" applyFill="1" applyBorder="1" applyAlignment="1" applyProtection="1">
      <alignment horizontal="center" vertical="center"/>
    </xf>
    <xf numFmtId="0" fontId="22" fillId="5" borderId="124" xfId="0" applyFont="1" applyFill="1" applyBorder="1" applyAlignment="1" applyProtection="1">
      <alignment horizontal="center" vertical="center"/>
    </xf>
    <xf numFmtId="49" fontId="1" fillId="3" borderId="130" xfId="0" applyNumberFormat="1" applyFont="1" applyFill="1" applyBorder="1" applyAlignment="1" applyProtection="1">
      <alignment horizontal="left" vertical="center" wrapText="1" indent="2"/>
      <protection locked="0"/>
    </xf>
    <xf numFmtId="49" fontId="1" fillId="3" borderId="110" xfId="0" applyNumberFormat="1" applyFont="1" applyFill="1" applyBorder="1" applyAlignment="1" applyProtection="1">
      <alignment horizontal="left" vertical="center" wrapText="1" indent="2"/>
      <protection locked="0"/>
    </xf>
    <xf numFmtId="49" fontId="1" fillId="3" borderId="131" xfId="0" applyNumberFormat="1" applyFont="1" applyFill="1" applyBorder="1" applyAlignment="1" applyProtection="1">
      <alignment horizontal="left" vertical="center" wrapText="1" indent="2"/>
      <protection locked="0"/>
    </xf>
    <xf numFmtId="0" fontId="1" fillId="4" borderId="15" xfId="0" applyFont="1" applyFill="1" applyBorder="1" applyAlignment="1" applyProtection="1">
      <alignment horizontal="left" vertical="center" wrapText="1" indent="2"/>
    </xf>
    <xf numFmtId="0" fontId="1" fillId="4" borderId="0" xfId="0" applyFont="1" applyFill="1" applyBorder="1" applyAlignment="1" applyProtection="1">
      <alignment horizontal="left" vertical="center" wrapText="1" indent="2"/>
    </xf>
    <xf numFmtId="0" fontId="1" fillId="4" borderId="13" xfId="0" applyFont="1" applyFill="1" applyBorder="1" applyAlignment="1" applyProtection="1">
      <alignment horizontal="left" vertical="center" wrapText="1" indent="2"/>
    </xf>
    <xf numFmtId="49" fontId="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6" xfId="0" applyNumberFormat="1" applyFont="1" applyFill="1" applyBorder="1" applyAlignment="1" applyProtection="1">
      <alignment horizontal="left" vertical="center" wrapText="1"/>
      <protection locked="0"/>
    </xf>
    <xf numFmtId="167" fontId="1" fillId="3" borderId="130" xfId="0" applyNumberFormat="1" applyFont="1" applyFill="1" applyBorder="1" applyAlignment="1" applyProtection="1">
      <alignment horizontal="left" vertical="center" wrapText="1" indent="2"/>
      <protection locked="0"/>
    </xf>
    <xf numFmtId="167" fontId="1" fillId="3" borderId="110" xfId="0" applyNumberFormat="1" applyFont="1" applyFill="1" applyBorder="1" applyAlignment="1" applyProtection="1">
      <alignment horizontal="left" vertical="center" wrapText="1" indent="2"/>
      <protection locked="0"/>
    </xf>
    <xf numFmtId="167" fontId="1" fillId="3" borderId="131" xfId="0" applyNumberFormat="1" applyFont="1" applyFill="1" applyBorder="1" applyAlignment="1" applyProtection="1">
      <alignment horizontal="left" vertical="center" wrapText="1" indent="2"/>
      <protection locked="0"/>
    </xf>
    <xf numFmtId="0" fontId="1" fillId="3" borderId="0" xfId="0" applyFont="1" applyFill="1" applyAlignment="1" applyProtection="1">
      <alignment horizontal="left" vertical="top" wrapText="1"/>
    </xf>
    <xf numFmtId="0" fontId="26" fillId="5" borderId="15" xfId="0" applyFont="1" applyFill="1" applyBorder="1" applyAlignment="1" applyProtection="1">
      <alignment horizontal="left" vertical="center" wrapText="1" indent="1"/>
    </xf>
    <xf numFmtId="0" fontId="26" fillId="5" borderId="0" xfId="0" applyFont="1" applyFill="1" applyBorder="1" applyAlignment="1" applyProtection="1">
      <alignment horizontal="left" vertical="center" wrapText="1" indent="1"/>
    </xf>
    <xf numFmtId="0" fontId="26" fillId="5" borderId="13" xfId="0" applyFont="1" applyFill="1" applyBorder="1" applyAlignment="1" applyProtection="1">
      <alignment horizontal="left" vertical="center" wrapText="1" indent="1"/>
    </xf>
    <xf numFmtId="166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166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71" xfId="0" applyFont="1" applyBorder="1" applyAlignment="1" applyProtection="1">
      <alignment horizontal="left" vertical="center" wrapText="1" indent="1"/>
    </xf>
    <xf numFmtId="0" fontId="27" fillId="0" borderId="26" xfId="0" applyFont="1" applyBorder="1" applyAlignment="1" applyProtection="1">
      <alignment horizontal="left" vertical="center" wrapText="1" indent="1"/>
    </xf>
    <xf numFmtId="0" fontId="27" fillId="0" borderId="72" xfId="0" applyFont="1" applyBorder="1" applyAlignment="1" applyProtection="1">
      <alignment horizontal="left" vertical="center" wrapText="1" indent="1"/>
    </xf>
    <xf numFmtId="0" fontId="27" fillId="0" borderId="65" xfId="0" applyFont="1" applyBorder="1" applyAlignment="1" applyProtection="1">
      <alignment horizontal="left" vertical="center" wrapText="1" indent="1"/>
    </xf>
    <xf numFmtId="0" fontId="27" fillId="0" borderId="67" xfId="0" applyFont="1" applyBorder="1" applyAlignment="1" applyProtection="1">
      <alignment horizontal="left" vertical="center" wrapText="1" indent="1"/>
    </xf>
    <xf numFmtId="0" fontId="3" fillId="4" borderId="23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27" fillId="0" borderId="68" xfId="0" applyFont="1" applyBorder="1" applyAlignment="1" applyProtection="1">
      <alignment horizontal="left" vertical="center" wrapText="1" indent="1"/>
    </xf>
    <xf numFmtId="0" fontId="27" fillId="0" borderId="69" xfId="0" applyFont="1" applyBorder="1" applyAlignment="1" applyProtection="1">
      <alignment horizontal="left" vertical="center" wrapText="1" indent="1"/>
    </xf>
    <xf numFmtId="0" fontId="27" fillId="0" borderId="70" xfId="0" applyFont="1" applyBorder="1" applyAlignment="1" applyProtection="1">
      <alignment horizontal="left" vertical="center" wrapText="1" indent="1"/>
    </xf>
    <xf numFmtId="49" fontId="28" fillId="3" borderId="121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22" xfId="0" applyNumberFormat="1" applyFont="1" applyFill="1" applyBorder="1" applyAlignment="1" applyProtection="1">
      <alignment horizontal="left" vertical="center" wrapText="1"/>
      <protection locked="0"/>
    </xf>
    <xf numFmtId="49" fontId="28" fillId="3" borderId="14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4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26" fillId="5" borderId="14" xfId="0" applyFont="1" applyFill="1" applyBorder="1" applyAlignment="1" applyProtection="1">
      <alignment horizontal="left" vertical="center" wrapText="1"/>
      <protection hidden="1"/>
    </xf>
    <xf numFmtId="0" fontId="26" fillId="5" borderId="2" xfId="0" applyFont="1" applyFill="1" applyBorder="1" applyAlignment="1" applyProtection="1">
      <alignment horizontal="left" vertical="center" wrapText="1"/>
      <protection hidden="1"/>
    </xf>
    <xf numFmtId="0" fontId="26" fillId="5" borderId="3" xfId="0" applyFont="1" applyFill="1" applyBorder="1" applyAlignment="1" applyProtection="1">
      <alignment horizontal="left" vertical="center" wrapText="1"/>
      <protection hidden="1"/>
    </xf>
    <xf numFmtId="0" fontId="26" fillId="5" borderId="15" xfId="0" applyFont="1" applyFill="1" applyBorder="1" applyAlignment="1" applyProtection="1">
      <alignment horizontal="left" vertical="center" wrapText="1"/>
      <protection hidden="1"/>
    </xf>
    <xf numFmtId="0" fontId="26" fillId="5" borderId="0" xfId="0" applyFont="1" applyFill="1" applyBorder="1" applyAlignment="1" applyProtection="1">
      <alignment horizontal="left" vertical="center" wrapText="1"/>
      <protection hidden="1"/>
    </xf>
    <xf numFmtId="0" fontId="26" fillId="5" borderId="13" xfId="0" applyFont="1" applyFill="1" applyBorder="1" applyAlignment="1" applyProtection="1">
      <alignment horizontal="left" vertical="center" wrapText="1"/>
      <protection hidden="1"/>
    </xf>
    <xf numFmtId="0" fontId="26" fillId="5" borderId="19" xfId="0" applyFont="1" applyFill="1" applyBorder="1" applyAlignment="1" applyProtection="1">
      <alignment horizontal="left" vertical="center" wrapText="1"/>
      <protection hidden="1"/>
    </xf>
    <xf numFmtId="0" fontId="26" fillId="5" borderId="5" xfId="0" applyFont="1" applyFill="1" applyBorder="1" applyAlignment="1" applyProtection="1">
      <alignment horizontal="left" vertical="center" wrapText="1"/>
      <protection hidden="1"/>
    </xf>
    <xf numFmtId="0" fontId="26" fillId="5" borderId="6" xfId="0" applyFont="1" applyFill="1" applyBorder="1" applyAlignment="1" applyProtection="1">
      <alignment horizontal="left" vertical="center" wrapText="1"/>
      <protection hidden="1"/>
    </xf>
    <xf numFmtId="0" fontId="6" fillId="5" borderId="54" xfId="0" applyFont="1" applyFill="1" applyBorder="1" applyAlignment="1" applyProtection="1">
      <alignment horizontal="center" vertical="center" wrapText="1"/>
      <protection hidden="1"/>
    </xf>
    <xf numFmtId="0" fontId="6" fillId="5" borderId="61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6" fillId="5" borderId="50" xfId="0" applyFont="1" applyFill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27" fillId="0" borderId="47" xfId="0" applyFont="1" applyBorder="1" applyAlignment="1" applyProtection="1">
      <alignment horizontal="left" vertical="center" wrapText="1" indent="1"/>
      <protection hidden="1"/>
    </xf>
    <xf numFmtId="0" fontId="27" fillId="0" borderId="73" xfId="0" applyFont="1" applyBorder="1" applyAlignment="1" applyProtection="1">
      <alignment horizontal="left" vertical="center" wrapText="1" indent="1"/>
      <protection hidden="1"/>
    </xf>
    <xf numFmtId="0" fontId="27" fillId="0" borderId="31" xfId="0" applyFont="1" applyBorder="1" applyAlignment="1" applyProtection="1">
      <alignment horizontal="left" vertical="center" wrapText="1" indent="1"/>
      <protection hidden="1"/>
    </xf>
    <xf numFmtId="0" fontId="27" fillId="0" borderId="105" xfId="0" applyFont="1" applyFill="1" applyBorder="1" applyAlignment="1" applyProtection="1">
      <alignment horizontal="left" vertical="center" wrapText="1" indent="1"/>
      <protection hidden="1"/>
    </xf>
    <xf numFmtId="0" fontId="27" fillId="0" borderId="106" xfId="0" applyFont="1" applyFill="1" applyBorder="1" applyAlignment="1" applyProtection="1">
      <alignment horizontal="left" vertical="center" wrapText="1" indent="1"/>
      <protection hidden="1"/>
    </xf>
    <xf numFmtId="0" fontId="27" fillId="0" borderId="107" xfId="0" applyFont="1" applyFill="1" applyBorder="1" applyAlignment="1" applyProtection="1">
      <alignment horizontal="left" vertical="center" wrapText="1" indent="1"/>
      <protection hidden="1"/>
    </xf>
    <xf numFmtId="0" fontId="27" fillId="0" borderId="108" xfId="0" applyFont="1" applyBorder="1" applyAlignment="1" applyProtection="1">
      <alignment horizontal="left" vertical="center" wrapText="1" indent="1"/>
      <protection hidden="1"/>
    </xf>
    <xf numFmtId="0" fontId="27" fillId="0" borderId="102" xfId="0" applyFont="1" applyBorder="1" applyAlignment="1" applyProtection="1">
      <alignment horizontal="left" vertical="center" wrapText="1" indent="1"/>
      <protection hidden="1"/>
    </xf>
    <xf numFmtId="0" fontId="27" fillId="0" borderId="0" xfId="0" applyFont="1" applyBorder="1" applyAlignment="1" applyProtection="1">
      <alignment horizontal="left" vertical="center" wrapText="1" indent="1"/>
      <protection hidden="1"/>
    </xf>
    <xf numFmtId="0" fontId="27" fillId="0" borderId="30" xfId="0" applyFont="1" applyBorder="1" applyAlignment="1" applyProtection="1">
      <alignment horizontal="left" vertical="center" wrapText="1" indent="1"/>
      <protection hidden="1"/>
    </xf>
    <xf numFmtId="0" fontId="27" fillId="0" borderId="109" xfId="0" applyFont="1" applyBorder="1" applyAlignment="1" applyProtection="1">
      <alignment horizontal="left" vertical="center" wrapText="1" indent="1"/>
      <protection hidden="1"/>
    </xf>
    <xf numFmtId="0" fontId="27" fillId="0" borderId="106" xfId="0" applyFont="1" applyBorder="1" applyAlignment="1" applyProtection="1">
      <alignment horizontal="left" vertical="center" wrapText="1" indent="1"/>
      <protection hidden="1"/>
    </xf>
    <xf numFmtId="0" fontId="27" fillId="0" borderId="107" xfId="0" applyFont="1" applyBorder="1" applyAlignment="1" applyProtection="1">
      <alignment horizontal="left" vertical="center" wrapText="1" indent="1"/>
      <protection hidden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9" fillId="5" borderId="103" xfId="0" applyFont="1" applyFill="1" applyBorder="1" applyAlignment="1" applyProtection="1">
      <alignment horizontal="center" vertical="center" wrapText="1"/>
      <protection hidden="1"/>
    </xf>
    <xf numFmtId="0" fontId="9" fillId="5" borderId="16" xfId="0" applyFont="1" applyFill="1" applyBorder="1" applyAlignment="1" applyProtection="1">
      <alignment horizontal="center" vertical="center" wrapText="1"/>
      <protection hidden="1"/>
    </xf>
    <xf numFmtId="0" fontId="27" fillId="0" borderId="97" xfId="0" applyFont="1" applyFill="1" applyBorder="1" applyAlignment="1" applyProtection="1">
      <alignment horizontal="left" vertical="center" wrapText="1" indent="1"/>
      <protection hidden="1"/>
    </xf>
    <xf numFmtId="0" fontId="27" fillId="0" borderId="0" xfId="0" applyFont="1" applyFill="1" applyBorder="1" applyAlignment="1" applyProtection="1">
      <alignment horizontal="left" vertical="center" wrapText="1" indent="1"/>
      <protection hidden="1"/>
    </xf>
    <xf numFmtId="0" fontId="27" fillId="0" borderId="30" xfId="0" applyFont="1" applyFill="1" applyBorder="1" applyAlignment="1" applyProtection="1">
      <alignment horizontal="left" vertical="center" wrapText="1" indent="1"/>
      <protection hidden="1"/>
    </xf>
    <xf numFmtId="0" fontId="22" fillId="5" borderId="54" xfId="0" applyFont="1" applyFill="1" applyBorder="1" applyAlignment="1" applyProtection="1">
      <alignment horizontal="center" wrapText="1"/>
      <protection hidden="1"/>
    </xf>
    <xf numFmtId="0" fontId="22" fillId="5" borderId="61" xfId="0" applyFont="1" applyFill="1" applyBorder="1" applyAlignment="1" applyProtection="1">
      <alignment horizontal="center" wrapText="1"/>
      <protection hidden="1"/>
    </xf>
    <xf numFmtId="0" fontId="22" fillId="5" borderId="17" xfId="0" applyFont="1" applyFill="1" applyBorder="1" applyAlignment="1" applyProtection="1">
      <alignment horizontal="center" wrapText="1"/>
      <protection hidden="1"/>
    </xf>
    <xf numFmtId="0" fontId="7" fillId="5" borderId="103" xfId="0" applyFont="1" applyFill="1" applyBorder="1" applyAlignment="1" applyProtection="1">
      <alignment horizontal="left" vertical="center" wrapText="1" indent="1"/>
      <protection hidden="1"/>
    </xf>
    <xf numFmtId="0" fontId="7" fillId="5" borderId="16" xfId="0" applyFont="1" applyFill="1" applyBorder="1" applyAlignment="1" applyProtection="1">
      <alignment horizontal="left" vertical="center" wrapText="1" indent="1"/>
      <protection hidden="1"/>
    </xf>
    <xf numFmtId="0" fontId="7" fillId="5" borderId="50" xfId="0" applyFont="1" applyFill="1" applyBorder="1" applyAlignment="1" applyProtection="1">
      <alignment horizontal="left" vertical="center" wrapText="1" indent="1"/>
      <protection hidden="1"/>
    </xf>
    <xf numFmtId="0" fontId="7" fillId="5" borderId="23" xfId="0" applyFont="1" applyFill="1" applyBorder="1" applyAlignment="1" applyProtection="1">
      <alignment horizontal="left" vertical="center" wrapText="1" indent="1"/>
      <protection hidden="1"/>
    </xf>
    <xf numFmtId="0" fontId="7" fillId="5" borderId="1" xfId="0" applyFont="1" applyFill="1" applyBorder="1" applyAlignment="1" applyProtection="1">
      <alignment horizontal="left" vertical="center" wrapText="1" indent="1"/>
      <protection hidden="1"/>
    </xf>
    <xf numFmtId="0" fontId="7" fillId="5" borderId="48" xfId="0" applyFont="1" applyFill="1" applyBorder="1" applyAlignment="1" applyProtection="1">
      <alignment horizontal="left" vertical="center" wrapText="1" indent="1"/>
      <protection hidden="1"/>
    </xf>
    <xf numFmtId="0" fontId="7" fillId="5" borderId="89" xfId="0" applyFont="1" applyFill="1" applyBorder="1" applyAlignment="1" applyProtection="1">
      <alignment horizontal="left" vertical="center" wrapText="1"/>
      <protection hidden="1"/>
    </xf>
    <xf numFmtId="0" fontId="7" fillId="5" borderId="90" xfId="0" applyFont="1" applyFill="1" applyBorder="1" applyAlignment="1" applyProtection="1">
      <alignment horizontal="left" vertical="center" wrapText="1"/>
      <protection hidden="1"/>
    </xf>
    <xf numFmtId="0" fontId="0" fillId="0" borderId="91" xfId="0" applyBorder="1" applyAlignment="1">
      <alignment vertical="center" wrapText="1"/>
    </xf>
    <xf numFmtId="0" fontId="18" fillId="2" borderId="92" xfId="0" applyFont="1" applyFill="1" applyBorder="1" applyAlignment="1" applyProtection="1">
      <alignment horizontal="center" vertical="center" wrapText="1"/>
      <protection locked="0" hidden="1"/>
    </xf>
    <xf numFmtId="0" fontId="18" fillId="2" borderId="93" xfId="0" applyFont="1" applyFill="1" applyBorder="1" applyAlignment="1" applyProtection="1">
      <alignment horizontal="center" vertical="center" wrapText="1"/>
      <protection locked="0" hidden="1"/>
    </xf>
    <xf numFmtId="0" fontId="18" fillId="2" borderId="35" xfId="0" applyFont="1" applyFill="1" applyBorder="1" applyAlignment="1" applyProtection="1">
      <alignment horizontal="center" vertical="center" wrapText="1"/>
      <protection locked="0" hidden="1"/>
    </xf>
    <xf numFmtId="0" fontId="7" fillId="5" borderId="86" xfId="0" applyFont="1" applyFill="1" applyBorder="1" applyAlignment="1" applyProtection="1">
      <alignment horizontal="left" vertical="center" wrapText="1" indent="3"/>
      <protection hidden="1"/>
    </xf>
    <xf numFmtId="0" fontId="7" fillId="5" borderId="87" xfId="0" applyFont="1" applyFill="1" applyBorder="1" applyAlignment="1" applyProtection="1">
      <alignment horizontal="left" vertical="center" wrapText="1" indent="3"/>
      <protection hidden="1"/>
    </xf>
    <xf numFmtId="0" fontId="7" fillId="5" borderId="98" xfId="0" applyFont="1" applyFill="1" applyBorder="1" applyAlignment="1" applyProtection="1">
      <alignment horizontal="left" vertical="center" wrapText="1" indent="3"/>
      <protection hidden="1"/>
    </xf>
    <xf numFmtId="0" fontId="7" fillId="5" borderId="99" xfId="0" applyFont="1" applyFill="1" applyBorder="1" applyAlignment="1" applyProtection="1">
      <alignment horizontal="left" vertical="center" wrapText="1" indent="3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locked="0" hidden="1"/>
    </xf>
    <xf numFmtId="0" fontId="18" fillId="2" borderId="41" xfId="0" applyFont="1" applyFill="1" applyBorder="1" applyAlignment="1" applyProtection="1">
      <alignment horizontal="center" vertical="center" wrapText="1"/>
      <protection locked="0" hidden="1"/>
    </xf>
    <xf numFmtId="0" fontId="32" fillId="5" borderId="79" xfId="0" applyFont="1" applyFill="1" applyBorder="1" applyAlignment="1" applyProtection="1">
      <alignment horizontal="center" vertical="center" wrapText="1"/>
      <protection hidden="1"/>
    </xf>
    <xf numFmtId="0" fontId="32" fillId="5" borderId="15" xfId="0" applyFont="1" applyFill="1" applyBorder="1" applyAlignment="1" applyProtection="1">
      <alignment horizontal="center" vertical="center" wrapText="1"/>
      <protection hidden="1"/>
    </xf>
    <xf numFmtId="0" fontId="32" fillId="5" borderId="104" xfId="0" applyFont="1" applyFill="1" applyBorder="1" applyAlignment="1" applyProtection="1">
      <alignment horizontal="center" vertical="center" wrapText="1"/>
      <protection hidden="1"/>
    </xf>
    <xf numFmtId="0" fontId="33" fillId="5" borderId="79" xfId="0" applyFont="1" applyFill="1" applyBorder="1" applyAlignment="1" applyProtection="1">
      <alignment horizontal="center" vertical="center"/>
      <protection hidden="1"/>
    </xf>
    <xf numFmtId="0" fontId="33" fillId="5" borderId="15" xfId="0" applyFont="1" applyFill="1" applyBorder="1" applyAlignment="1" applyProtection="1">
      <alignment horizontal="center" vertical="center"/>
      <protection hidden="1"/>
    </xf>
    <xf numFmtId="0" fontId="33" fillId="5" borderId="104" xfId="0" applyFont="1" applyFill="1" applyBorder="1" applyAlignment="1" applyProtection="1">
      <alignment horizontal="center" vertical="center"/>
      <protection hidden="1"/>
    </xf>
    <xf numFmtId="0" fontId="27" fillId="0" borderId="97" xfId="0" applyFont="1" applyBorder="1" applyAlignment="1" applyProtection="1">
      <alignment horizontal="left" vertical="center" wrapText="1" indent="1"/>
      <protection hidden="1"/>
    </xf>
    <xf numFmtId="0" fontId="27" fillId="0" borderId="105" xfId="0" applyFont="1" applyBorder="1" applyAlignment="1" applyProtection="1">
      <alignment horizontal="left" vertical="center" wrapText="1" indent="1"/>
      <protection hidden="1"/>
    </xf>
    <xf numFmtId="0" fontId="27" fillId="0" borderId="47" xfId="0" applyFont="1" applyFill="1" applyBorder="1" applyAlignment="1" applyProtection="1">
      <alignment horizontal="left" vertical="center" wrapText="1" indent="1"/>
      <protection hidden="1"/>
    </xf>
    <xf numFmtId="0" fontId="27" fillId="0" borderId="73" xfId="0" applyFont="1" applyFill="1" applyBorder="1" applyAlignment="1" applyProtection="1">
      <alignment horizontal="left" vertical="center" wrapText="1" indent="1"/>
      <protection hidden="1"/>
    </xf>
    <xf numFmtId="0" fontId="27" fillId="0" borderId="31" xfId="0" applyFont="1" applyFill="1" applyBorder="1" applyAlignment="1" applyProtection="1">
      <alignment horizontal="left" vertical="center" wrapText="1" indent="1"/>
      <protection hidden="1"/>
    </xf>
    <xf numFmtId="49" fontId="1" fillId="2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95" xfId="0" applyFont="1" applyFill="1" applyBorder="1" applyAlignment="1" applyProtection="1">
      <alignment horizontal="left" vertical="center" wrapText="1" indent="3"/>
      <protection hidden="1"/>
    </xf>
    <xf numFmtId="0" fontId="7" fillId="5" borderId="96" xfId="0" applyFont="1" applyFill="1" applyBorder="1" applyAlignment="1" applyProtection="1">
      <alignment horizontal="left" vertical="center" wrapText="1" indent="3"/>
      <protection hidden="1"/>
    </xf>
    <xf numFmtId="0" fontId="7" fillId="5" borderId="97" xfId="0" applyFont="1" applyFill="1" applyBorder="1" applyAlignment="1" applyProtection="1">
      <alignment horizontal="left" vertical="center" wrapText="1" indent="3"/>
      <protection hidden="1"/>
    </xf>
    <xf numFmtId="0" fontId="7" fillId="5" borderId="60" xfId="0" applyFont="1" applyFill="1" applyBorder="1" applyAlignment="1" applyProtection="1">
      <alignment horizontal="left" vertical="center" wrapText="1" indent="1"/>
      <protection hidden="1"/>
    </xf>
    <xf numFmtId="0" fontId="7" fillId="5" borderId="39" xfId="0" applyFont="1" applyFill="1" applyBorder="1" applyAlignment="1" applyProtection="1">
      <alignment horizontal="left" vertical="center" wrapText="1" indent="1"/>
      <protection hidden="1"/>
    </xf>
    <xf numFmtId="0" fontId="7" fillId="5" borderId="12" xfId="0" applyFont="1" applyFill="1" applyBorder="1" applyAlignment="1" applyProtection="1">
      <alignment horizontal="left" vertical="center" wrapText="1" indent="1"/>
      <protection hidden="1"/>
    </xf>
    <xf numFmtId="0" fontId="7" fillId="5" borderId="54" xfId="0" applyFont="1" applyFill="1" applyBorder="1" applyAlignment="1" applyProtection="1">
      <alignment horizontal="left" vertical="center" wrapText="1"/>
      <protection hidden="1"/>
    </xf>
    <xf numFmtId="0" fontId="7" fillId="5" borderId="61" xfId="0" applyFont="1" applyFill="1" applyBorder="1" applyAlignment="1" applyProtection="1">
      <alignment horizontal="left" vertical="center" wrapText="1"/>
      <protection hidden="1"/>
    </xf>
    <xf numFmtId="0" fontId="7" fillId="5" borderId="11" xfId="0" applyFont="1" applyFill="1" applyBorder="1" applyAlignment="1" applyProtection="1">
      <alignment horizontal="left" vertical="center" wrapText="1"/>
      <protection hidden="1"/>
    </xf>
    <xf numFmtId="0" fontId="7" fillId="5" borderId="103" xfId="0" applyFont="1" applyFill="1" applyBorder="1" applyAlignment="1" applyProtection="1">
      <alignment horizontal="left" vertical="center" wrapText="1"/>
      <protection hidden="1"/>
    </xf>
    <xf numFmtId="0" fontId="7" fillId="5" borderId="16" xfId="0" applyFont="1" applyFill="1" applyBorder="1" applyAlignment="1" applyProtection="1">
      <alignment horizontal="left" vertical="center" wrapText="1"/>
      <protection hidden="1"/>
    </xf>
    <xf numFmtId="4" fontId="18" fillId="2" borderId="50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6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1" xfId="0" applyNumberFormat="1" applyFont="1" applyFill="1" applyBorder="1" applyAlignment="1" applyProtection="1">
      <alignment horizontal="center" vertical="center" wrapText="1"/>
      <protection locked="0"/>
    </xf>
    <xf numFmtId="4" fontId="7" fillId="5" borderId="82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7" xfId="0" applyNumberFormat="1" applyFont="1" applyFill="1" applyBorder="1" applyAlignment="1" applyProtection="1">
      <alignment horizontal="center" vertical="center" wrapText="1"/>
      <protection hidden="1"/>
    </xf>
    <xf numFmtId="49" fontId="1" fillId="2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51" xfId="0" applyFont="1" applyFill="1" applyBorder="1" applyAlignment="1" applyProtection="1">
      <alignment horizontal="center" vertical="center" wrapText="1"/>
      <protection locked="0" hidden="1"/>
    </xf>
    <xf numFmtId="0" fontId="7" fillId="5" borderId="24" xfId="0" applyFont="1" applyFill="1" applyBorder="1" applyAlignment="1" applyProtection="1">
      <alignment horizontal="left" vertical="center" wrapText="1" indent="1"/>
      <protection hidden="1"/>
    </xf>
    <xf numFmtId="0" fontId="7" fillId="5" borderId="94" xfId="0" applyFont="1" applyFill="1" applyBorder="1" applyAlignment="1" applyProtection="1">
      <alignment horizontal="left" vertical="center" wrapText="1" indent="1"/>
      <protection hidden="1"/>
    </xf>
    <xf numFmtId="0" fontId="2" fillId="5" borderId="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13" xfId="0" applyFont="1" applyFill="1" applyBorder="1" applyAlignment="1" applyProtection="1">
      <alignment horizontal="left" vertical="center" wrapText="1"/>
      <protection hidden="1"/>
    </xf>
    <xf numFmtId="0" fontId="2" fillId="5" borderId="19" xfId="0" applyFont="1" applyFill="1" applyBorder="1" applyAlignment="1" applyProtection="1">
      <alignment horizontal="left" vertical="center" wrapText="1"/>
      <protection hidden="1"/>
    </xf>
    <xf numFmtId="0" fontId="2" fillId="5" borderId="5" xfId="0" applyFont="1" applyFill="1" applyBorder="1" applyAlignment="1" applyProtection="1">
      <alignment horizontal="left" vertical="center" wrapText="1"/>
      <protection hidden="1"/>
    </xf>
    <xf numFmtId="0" fontId="2" fillId="5" borderId="6" xfId="0" applyFont="1" applyFill="1" applyBorder="1" applyAlignment="1" applyProtection="1">
      <alignment horizontal="left" vertical="center" wrapText="1"/>
      <protection hidden="1"/>
    </xf>
    <xf numFmtId="0" fontId="18" fillId="2" borderId="42" xfId="0" applyFont="1" applyFill="1" applyBorder="1" applyAlignment="1" applyProtection="1">
      <alignment horizontal="center" vertical="center" wrapText="1"/>
      <protection locked="0" hidden="1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2" xfId="0" applyNumberFormat="1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Alignment="1" applyProtection="1">
      <alignment wrapText="1"/>
      <protection hidden="1"/>
    </xf>
    <xf numFmtId="0" fontId="27" fillId="3" borderId="20" xfId="0" applyFont="1" applyFill="1" applyBorder="1" applyAlignment="1" applyProtection="1">
      <alignment horizontal="center" vertical="center"/>
      <protection hidden="1"/>
    </xf>
    <xf numFmtId="0" fontId="27" fillId="3" borderId="2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wrapText="1"/>
      <protection hidden="1"/>
    </xf>
    <xf numFmtId="0" fontId="1" fillId="3" borderId="0" xfId="0" applyFont="1" applyFill="1" applyAlignment="1" applyProtection="1">
      <alignment horizontal="center" wrapText="1"/>
      <protection locked="0" hidden="1"/>
    </xf>
    <xf numFmtId="0" fontId="3" fillId="3" borderId="0" xfId="0" applyFont="1" applyFill="1" applyAlignment="1" applyProtection="1">
      <alignment horizontal="center" vertical="top" wrapText="1"/>
      <protection hidden="1"/>
    </xf>
    <xf numFmtId="0" fontId="1" fillId="3" borderId="0" xfId="0" applyFont="1" applyFill="1" applyAlignment="1" applyProtection="1">
      <alignment horizontal="center" vertical="top" wrapText="1"/>
      <protection hidden="1"/>
    </xf>
    <xf numFmtId="0" fontId="7" fillId="5" borderId="22" xfId="0" applyFont="1" applyFill="1" applyBorder="1" applyAlignment="1" applyProtection="1">
      <alignment horizontal="left" vertical="center" wrapText="1" indent="1"/>
      <protection hidden="1"/>
    </xf>
    <xf numFmtId="0" fontId="7" fillId="5" borderId="44" xfId="0" applyFont="1" applyFill="1" applyBorder="1" applyAlignment="1" applyProtection="1">
      <alignment horizontal="left" vertical="center" wrapText="1" indent="1"/>
      <protection hidden="1"/>
    </xf>
    <xf numFmtId="0" fontId="7" fillId="5" borderId="84" xfId="0" applyFont="1" applyFill="1" applyBorder="1" applyAlignment="1" applyProtection="1">
      <alignment horizontal="left" vertical="center" wrapText="1" indent="3"/>
      <protection hidden="1"/>
    </xf>
    <xf numFmtId="0" fontId="7" fillId="5" borderId="85" xfId="0" applyFont="1" applyFill="1" applyBorder="1" applyAlignment="1" applyProtection="1">
      <alignment horizontal="left" vertical="center" wrapText="1" indent="3"/>
      <protection hidden="1"/>
    </xf>
    <xf numFmtId="49" fontId="7" fillId="5" borderId="86" xfId="0" applyNumberFormat="1" applyFont="1" applyFill="1" applyBorder="1" applyAlignment="1" applyProtection="1">
      <alignment horizontal="left" vertical="center" wrapText="1" indent="3"/>
      <protection hidden="1"/>
    </xf>
    <xf numFmtId="49" fontId="7" fillId="5" borderId="87" xfId="0" applyNumberFormat="1" applyFont="1" applyFill="1" applyBorder="1" applyAlignment="1" applyProtection="1">
      <alignment horizontal="left" vertical="center" wrapText="1" indent="3"/>
      <protection hidden="1"/>
    </xf>
    <xf numFmtId="49" fontId="7" fillId="5" borderId="95" xfId="0" applyNumberFormat="1" applyFont="1" applyFill="1" applyBorder="1" applyAlignment="1" applyProtection="1">
      <alignment horizontal="left" vertical="center" wrapText="1" indent="3"/>
      <protection hidden="1"/>
    </xf>
    <xf numFmtId="49" fontId="7" fillId="5" borderId="96" xfId="0" applyNumberFormat="1" applyFont="1" applyFill="1" applyBorder="1" applyAlignment="1" applyProtection="1">
      <alignment horizontal="left" vertical="center" wrapText="1" indent="3"/>
      <protection hidden="1"/>
    </xf>
    <xf numFmtId="49" fontId="7" fillId="5" borderId="97" xfId="0" applyNumberFormat="1" applyFont="1" applyFill="1" applyBorder="1" applyAlignment="1" applyProtection="1">
      <alignment horizontal="left" vertical="center" wrapText="1" indent="3"/>
      <protection hidden="1"/>
    </xf>
    <xf numFmtId="0" fontId="7" fillId="5" borderId="14" xfId="0" applyFont="1" applyFill="1" applyBorder="1" applyAlignment="1" applyProtection="1">
      <alignment horizontal="left" vertical="center" wrapText="1" indent="1"/>
      <protection hidden="1"/>
    </xf>
    <xf numFmtId="0" fontId="7" fillId="5" borderId="2" xfId="0" applyFont="1" applyFill="1" applyBorder="1" applyAlignment="1" applyProtection="1">
      <alignment horizontal="left" vertical="center" wrapText="1" indent="1"/>
      <protection hidden="1"/>
    </xf>
    <xf numFmtId="0" fontId="7" fillId="5" borderId="76" xfId="0" applyFont="1" applyFill="1" applyBorder="1" applyAlignment="1" applyProtection="1">
      <alignment horizontal="left" vertical="center" wrapText="1" indent="1"/>
      <protection hidden="1"/>
    </xf>
    <xf numFmtId="0" fontId="7" fillId="5" borderId="15" xfId="0" applyFont="1" applyFill="1" applyBorder="1" applyAlignment="1" applyProtection="1">
      <alignment horizontal="left" vertical="center" wrapText="1" indent="1"/>
      <protection hidden="1"/>
    </xf>
    <xf numFmtId="0" fontId="7" fillId="5" borderId="0" xfId="0" applyFont="1" applyFill="1" applyBorder="1" applyAlignment="1" applyProtection="1">
      <alignment horizontal="left" vertical="center" wrapText="1" indent="1"/>
      <protection hidden="1"/>
    </xf>
    <xf numFmtId="0" fontId="7" fillId="5" borderId="30" xfId="0" applyFont="1" applyFill="1" applyBorder="1" applyAlignment="1" applyProtection="1">
      <alignment horizontal="left" vertical="center" wrapText="1" indent="1"/>
      <protection hidden="1"/>
    </xf>
    <xf numFmtId="0" fontId="7" fillId="5" borderId="19" xfId="0" applyFont="1" applyFill="1" applyBorder="1" applyAlignment="1" applyProtection="1">
      <alignment horizontal="left" vertical="center" wrapText="1" indent="1"/>
      <protection hidden="1"/>
    </xf>
    <xf numFmtId="0" fontId="7" fillId="5" borderId="5" xfId="0" applyFont="1" applyFill="1" applyBorder="1" applyAlignment="1" applyProtection="1">
      <alignment horizontal="left" vertical="center" wrapText="1" indent="1"/>
      <protection hidden="1"/>
    </xf>
    <xf numFmtId="0" fontId="7" fillId="5" borderId="34" xfId="0" applyFont="1" applyFill="1" applyBorder="1" applyAlignment="1" applyProtection="1">
      <alignment horizontal="left" vertical="center" wrapText="1" indent="1"/>
      <protection hidden="1"/>
    </xf>
    <xf numFmtId="49" fontId="12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2" xfId="0" applyFont="1" applyFill="1" applyBorder="1" applyAlignment="1" applyProtection="1">
      <alignment horizontal="center" vertical="center" wrapText="1"/>
      <protection hidden="1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0" fontId="7" fillId="2" borderId="41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49" fontId="1" fillId="3" borderId="0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62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63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64" xfId="0" applyNumberFormat="1" applyFont="1" applyFill="1" applyBorder="1" applyAlignment="1" applyProtection="1">
      <alignment horizontal="center" vertical="center" wrapText="1"/>
      <protection hidden="1"/>
    </xf>
    <xf numFmtId="0" fontId="24" fillId="3" borderId="21" xfId="0" applyFont="1" applyFill="1" applyBorder="1" applyAlignment="1" applyProtection="1">
      <alignment horizontal="center" vertical="center" wrapText="1"/>
      <protection locked="0" hidden="1"/>
    </xf>
    <xf numFmtId="3" fontId="3" fillId="5" borderId="38" xfId="0" applyNumberFormat="1" applyFont="1" applyFill="1" applyBorder="1" applyAlignment="1" applyProtection="1">
      <alignment horizontal="center" vertical="center" wrapText="1"/>
      <protection hidden="1"/>
    </xf>
    <xf numFmtId="3" fontId="3" fillId="5" borderId="12" xfId="0" applyNumberFormat="1" applyFont="1" applyFill="1" applyBorder="1" applyAlignment="1" applyProtection="1">
      <alignment horizontal="center" vertical="center" wrapText="1"/>
      <protection hidden="1"/>
    </xf>
    <xf numFmtId="0" fontId="24" fillId="3" borderId="0" xfId="0" applyFont="1" applyFill="1" applyBorder="1" applyAlignment="1" applyProtection="1">
      <alignment horizontal="center" vertical="center" wrapText="1"/>
      <protection locked="0" hidden="1"/>
    </xf>
    <xf numFmtId="0" fontId="24" fillId="3" borderId="13" xfId="0" applyFont="1" applyFill="1" applyBorder="1" applyAlignment="1" applyProtection="1">
      <alignment horizontal="center" vertical="center" wrapText="1"/>
      <protection locked="0"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49" fontId="12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hidden="1"/>
    </xf>
    <xf numFmtId="0" fontId="6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49" fontId="1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center" vertical="center" wrapText="1"/>
      <protection hidden="1"/>
    </xf>
    <xf numFmtId="0" fontId="6" fillId="5" borderId="43" xfId="0" applyFont="1" applyFill="1" applyBorder="1" applyAlignment="1" applyProtection="1">
      <alignment horizontal="center" vertical="center" wrapText="1"/>
      <protection hidden="1"/>
    </xf>
    <xf numFmtId="0" fontId="13" fillId="5" borderId="46" xfId="0" applyFont="1" applyFill="1" applyBorder="1" applyAlignment="1" applyProtection="1">
      <alignment horizontal="center" vertical="center" wrapText="1"/>
      <protection hidden="1"/>
    </xf>
    <xf numFmtId="0" fontId="13" fillId="5" borderId="43" xfId="0" applyFont="1" applyFill="1" applyBorder="1" applyAlignment="1" applyProtection="1">
      <alignment horizontal="center" vertical="center" wrapText="1"/>
      <protection hidden="1"/>
    </xf>
    <xf numFmtId="0" fontId="7" fillId="5" borderId="23" xfId="0" applyFont="1" applyFill="1" applyBorder="1" applyAlignment="1" applyProtection="1">
      <alignment horizontal="left" vertical="center" wrapText="1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0" fontId="7" fillId="5" borderId="23" xfId="0" applyFont="1" applyFill="1" applyBorder="1" applyAlignment="1" applyProtection="1">
      <alignment horizontal="left" vertical="top" wrapText="1"/>
      <protection hidden="1"/>
    </xf>
    <xf numFmtId="0" fontId="7" fillId="5" borderId="1" xfId="0" applyFont="1" applyFill="1" applyBorder="1" applyAlignment="1" applyProtection="1">
      <alignment horizontal="left" vertical="top" wrapText="1"/>
      <protection hidden="1"/>
    </xf>
    <xf numFmtId="4" fontId="23" fillId="2" borderId="48" xfId="0" applyNumberFormat="1" applyFont="1" applyFill="1" applyBorder="1" applyAlignment="1" applyProtection="1">
      <alignment horizontal="center" vertical="center" wrapText="1"/>
      <protection hidden="1"/>
    </xf>
    <xf numFmtId="4" fontId="23" fillId="2" borderId="49" xfId="0" applyNumberFormat="1" applyFont="1" applyFill="1" applyBorder="1" applyAlignment="1" applyProtection="1">
      <alignment horizontal="center" vertical="center" wrapText="1"/>
      <protection hidden="1"/>
    </xf>
    <xf numFmtId="4" fontId="23" fillId="2" borderId="45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52" xfId="0" applyFont="1" applyFill="1" applyBorder="1" applyAlignment="1" applyProtection="1">
      <alignment horizontal="center" vertical="center" wrapText="1"/>
      <protection hidden="1"/>
    </xf>
    <xf numFmtId="0" fontId="6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101" xfId="0" applyFont="1" applyFill="1" applyBorder="1" applyAlignment="1" applyProtection="1">
      <alignment horizontal="center" vertical="center" wrapText="1"/>
      <protection hidden="1"/>
    </xf>
    <xf numFmtId="0" fontId="7" fillId="5" borderId="49" xfId="0" applyFont="1" applyFill="1" applyBorder="1" applyAlignment="1" applyProtection="1">
      <alignment horizontal="center" vertical="center" wrapText="1"/>
      <protection hidden="1"/>
    </xf>
    <xf numFmtId="0" fontId="7" fillId="5" borderId="45" xfId="0" applyFont="1" applyFill="1" applyBorder="1" applyAlignment="1" applyProtection="1">
      <alignment horizontal="center" vertical="center" wrapText="1"/>
      <protection hidden="1"/>
    </xf>
    <xf numFmtId="0" fontId="7" fillId="3" borderId="21" xfId="0" applyFont="1" applyFill="1" applyBorder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4" fillId="2" borderId="21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13" xfId="0" applyFont="1" applyFill="1" applyBorder="1" applyAlignment="1" applyProtection="1">
      <alignment horizontal="center" wrapText="1"/>
      <protection hidden="1"/>
    </xf>
    <xf numFmtId="0" fontId="26" fillId="5" borderId="20" xfId="0" applyFont="1" applyFill="1" applyBorder="1" applyAlignment="1" applyProtection="1">
      <alignment horizontal="left" vertical="center" wrapText="1"/>
      <protection hidden="1"/>
    </xf>
    <xf numFmtId="0" fontId="26" fillId="5" borderId="21" xfId="0" applyFont="1" applyFill="1" applyBorder="1" applyAlignment="1" applyProtection="1">
      <alignment horizontal="left" vertical="center" wrapText="1"/>
      <protection hidden="1"/>
    </xf>
    <xf numFmtId="0" fontId="22" fillId="5" borderId="20" xfId="0" applyFont="1" applyFill="1" applyBorder="1" applyAlignment="1" applyProtection="1">
      <alignment horizontal="left" vertical="center" wrapText="1"/>
      <protection hidden="1"/>
    </xf>
    <xf numFmtId="0" fontId="22" fillId="5" borderId="25" xfId="0" applyFont="1" applyFill="1" applyBorder="1" applyAlignment="1" applyProtection="1">
      <alignment horizontal="left" vertical="center" wrapText="1"/>
      <protection hidden="1"/>
    </xf>
    <xf numFmtId="0" fontId="7" fillId="5" borderId="104" xfId="0" applyFont="1" applyFill="1" applyBorder="1" applyAlignment="1" applyProtection="1">
      <alignment horizontal="center" vertical="center" wrapText="1"/>
      <protection hidden="1"/>
    </xf>
    <xf numFmtId="0" fontId="7" fillId="5" borderId="73" xfId="0" applyFont="1" applyFill="1" applyBorder="1" applyAlignment="1" applyProtection="1">
      <alignment horizontal="center" vertical="center" wrapText="1"/>
      <protection hidden="1"/>
    </xf>
    <xf numFmtId="0" fontId="7" fillId="5" borderId="31" xfId="0" applyFont="1" applyFill="1" applyBorder="1" applyAlignment="1" applyProtection="1">
      <alignment horizontal="center" vertical="center" wrapText="1"/>
      <protection hidden="1"/>
    </xf>
    <xf numFmtId="0" fontId="7" fillId="5" borderId="79" xfId="0" applyFont="1" applyFill="1" applyBorder="1" applyAlignment="1" applyProtection="1">
      <alignment horizontal="center" vertical="center" wrapText="1"/>
      <protection locked="0"/>
    </xf>
    <xf numFmtId="0" fontId="7" fillId="5" borderId="75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 wrapText="1"/>
      <protection locked="0"/>
    </xf>
    <xf numFmtId="0" fontId="7" fillId="4" borderId="52" xfId="0" applyFont="1" applyFill="1" applyBorder="1" applyAlignment="1" applyProtection="1">
      <alignment horizontal="center" vertical="center" wrapText="1"/>
      <protection hidden="1"/>
    </xf>
    <xf numFmtId="0" fontId="7" fillId="4" borderId="40" xfId="0" applyFont="1" applyFill="1" applyBorder="1" applyAlignment="1" applyProtection="1">
      <alignment horizontal="center" vertical="center" wrapText="1"/>
      <protection hidden="1"/>
    </xf>
    <xf numFmtId="0" fontId="7" fillId="4" borderId="42" xfId="0" applyFont="1" applyFill="1" applyBorder="1" applyAlignment="1" applyProtection="1">
      <alignment horizontal="center" vertical="center" wrapText="1"/>
      <protection hidden="1"/>
    </xf>
    <xf numFmtId="0" fontId="6" fillId="7" borderId="36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 wrapText="1"/>
      <protection hidden="1"/>
    </xf>
    <xf numFmtId="0" fontId="6" fillId="7" borderId="36" xfId="0" applyFont="1" applyFill="1" applyBorder="1" applyAlignment="1" applyProtection="1">
      <alignment horizontal="center" vertical="top" wrapText="1"/>
      <protection hidden="1"/>
    </xf>
    <xf numFmtId="0" fontId="6" fillId="7" borderId="4" xfId="0" applyFont="1" applyFill="1" applyBorder="1" applyAlignment="1" applyProtection="1">
      <alignment horizontal="center" vertical="top" wrapText="1"/>
      <protection hidden="1"/>
    </xf>
    <xf numFmtId="0" fontId="41" fillId="8" borderId="36" xfId="0" applyFont="1" applyFill="1" applyBorder="1" applyAlignment="1" applyProtection="1">
      <alignment horizontal="center" vertical="center" wrapText="1"/>
      <protection hidden="1"/>
    </xf>
    <xf numFmtId="0" fontId="41" fillId="8" borderId="4" xfId="0" applyFont="1" applyFill="1" applyBorder="1" applyAlignment="1" applyProtection="1">
      <alignment horizontal="center" vertical="center" wrapText="1"/>
      <protection hidden="1"/>
    </xf>
    <xf numFmtId="2" fontId="7" fillId="2" borderId="4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51" xfId="0" applyFont="1" applyFill="1" applyBorder="1" applyAlignment="1" applyProtection="1">
      <alignment horizontal="center" vertical="center" wrapText="1"/>
      <protection hidden="1"/>
    </xf>
    <xf numFmtId="0" fontId="7" fillId="5" borderId="100" xfId="0" applyFont="1" applyFill="1" applyBorder="1" applyAlignment="1" applyProtection="1">
      <alignment horizontal="left" vertical="center" wrapText="1" indent="1"/>
      <protection hidden="1"/>
    </xf>
    <xf numFmtId="0" fontId="7" fillId="5" borderId="26" xfId="0" applyFont="1" applyFill="1" applyBorder="1" applyAlignment="1" applyProtection="1">
      <alignment horizontal="left" vertical="center" wrapText="1" indent="1"/>
      <protection hidden="1"/>
    </xf>
    <xf numFmtId="0" fontId="7" fillId="5" borderId="72" xfId="0" applyFont="1" applyFill="1" applyBorder="1" applyAlignment="1" applyProtection="1">
      <alignment horizontal="left" vertical="center" wrapText="1" indent="1"/>
      <protection hidden="1"/>
    </xf>
    <xf numFmtId="9" fontId="23" fillId="2" borderId="48" xfId="2" applyFont="1" applyFill="1" applyBorder="1" applyAlignment="1" applyProtection="1">
      <alignment horizontal="center" vertical="center" wrapText="1"/>
      <protection hidden="1"/>
    </xf>
    <xf numFmtId="9" fontId="23" fillId="2" borderId="45" xfId="2" applyFont="1" applyFill="1" applyBorder="1" applyAlignment="1" applyProtection="1">
      <alignment horizontal="center" vertical="center" wrapText="1"/>
      <protection hidden="1"/>
    </xf>
    <xf numFmtId="0" fontId="1" fillId="2" borderId="29" xfId="0" applyFont="1" applyFill="1" applyBorder="1" applyAlignment="1" applyProtection="1">
      <alignment horizontal="center" vertical="center" wrapText="1"/>
      <protection locked="0" hidden="1"/>
    </xf>
    <xf numFmtId="0" fontId="1" fillId="2" borderId="41" xfId="0" applyFont="1" applyFill="1" applyBorder="1" applyAlignment="1" applyProtection="1">
      <alignment horizontal="center" vertical="center" wrapText="1"/>
      <protection locked="0" hidden="1"/>
    </xf>
    <xf numFmtId="49" fontId="1" fillId="3" borderId="2" xfId="0" applyNumberFormat="1" applyFont="1" applyFill="1" applyBorder="1" applyAlignment="1" applyProtection="1">
      <alignment horizontal="right" vertical="center" wrapText="1"/>
      <protection hidden="1"/>
    </xf>
    <xf numFmtId="49" fontId="1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4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 hidden="1"/>
    </xf>
    <xf numFmtId="0" fontId="25" fillId="3" borderId="3" xfId="0" applyFont="1" applyFill="1" applyBorder="1" applyAlignment="1" applyProtection="1">
      <alignment horizontal="center" vertical="center" wrapText="1"/>
      <protection locked="0" hidden="1"/>
    </xf>
    <xf numFmtId="0" fontId="7" fillId="5" borderId="20" xfId="0" applyFont="1" applyFill="1" applyBorder="1" applyAlignment="1" applyProtection="1">
      <alignment horizontal="left" vertical="center" wrapText="1"/>
      <protection hidden="1"/>
    </xf>
    <xf numFmtId="0" fontId="7" fillId="5" borderId="21" xfId="0" applyFont="1" applyFill="1" applyBorder="1" applyAlignment="1" applyProtection="1">
      <alignment horizontal="left" vertical="center" wrapText="1"/>
      <protection hidden="1"/>
    </xf>
    <xf numFmtId="0" fontId="7" fillId="5" borderId="43" xfId="0" applyFont="1" applyFill="1" applyBorder="1" applyAlignment="1" applyProtection="1">
      <alignment horizontal="left" vertical="center" wrapText="1"/>
      <protection hidden="1"/>
    </xf>
    <xf numFmtId="0" fontId="7" fillId="5" borderId="101" xfId="0" applyFont="1" applyFill="1" applyBorder="1" applyAlignment="1" applyProtection="1">
      <alignment horizontal="left" vertical="center" wrapText="1"/>
      <protection hidden="1"/>
    </xf>
    <xf numFmtId="0" fontId="7" fillId="5" borderId="49" xfId="0" applyFont="1" applyFill="1" applyBorder="1" applyAlignment="1" applyProtection="1">
      <alignment horizontal="left" vertical="center" wrapText="1"/>
      <protection hidden="1"/>
    </xf>
    <xf numFmtId="0" fontId="7" fillId="5" borderId="45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locked="0" hidden="1"/>
    </xf>
    <xf numFmtId="164" fontId="1" fillId="5" borderId="46" xfId="0" applyNumberFormat="1" applyFont="1" applyFill="1" applyBorder="1" applyAlignment="1" applyProtection="1">
      <alignment horizontal="center" vertical="center" wrapText="1"/>
      <protection hidden="1"/>
    </xf>
    <xf numFmtId="164" fontId="1" fillId="5" borderId="21" xfId="0" applyNumberFormat="1" applyFont="1" applyFill="1" applyBorder="1" applyAlignment="1" applyProtection="1">
      <alignment horizontal="center" vertical="center" wrapText="1"/>
      <protection hidden="1"/>
    </xf>
    <xf numFmtId="164" fontId="1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36" xfId="0" applyFont="1" applyFill="1" applyBorder="1" applyAlignment="1" applyProtection="1">
      <alignment horizontal="left" vertical="center" wrapText="1"/>
      <protection hidden="1"/>
    </xf>
    <xf numFmtId="0" fontId="7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4" fontId="1" fillId="2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49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5" borderId="103" xfId="0" applyFont="1" applyFill="1" applyBorder="1" applyAlignment="1" applyProtection="1">
      <alignment horizontal="center" vertical="center" wrapText="1"/>
      <protection hidden="1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6" fillId="5" borderId="51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2" fillId="5" borderId="3" xfId="0" applyFont="1" applyFill="1" applyBorder="1" applyAlignment="1" applyProtection="1">
      <alignment horizontal="left" vertical="center" wrapText="1"/>
      <protection hidden="1"/>
    </xf>
    <xf numFmtId="0" fontId="7" fillId="5" borderId="101" xfId="0" applyFont="1" applyFill="1" applyBorder="1" applyAlignment="1" applyProtection="1">
      <alignment horizontal="left" vertical="center" wrapText="1" indent="1"/>
      <protection hidden="1"/>
    </xf>
    <xf numFmtId="0" fontId="7" fillId="5" borderId="49" xfId="0" applyFont="1" applyFill="1" applyBorder="1" applyAlignment="1" applyProtection="1">
      <alignment horizontal="left" vertical="center" wrapText="1" indent="1"/>
      <protection hidden="1"/>
    </xf>
    <xf numFmtId="0" fontId="7" fillId="5" borderId="45" xfId="0" applyFont="1" applyFill="1" applyBorder="1" applyAlignment="1" applyProtection="1">
      <alignment horizontal="left" vertical="center" wrapText="1" indent="1"/>
      <protection hidden="1"/>
    </xf>
    <xf numFmtId="0" fontId="7" fillId="5" borderId="79" xfId="0" applyFont="1" applyFill="1" applyBorder="1" applyAlignment="1" applyProtection="1">
      <alignment horizontal="left" vertical="center" wrapText="1" indent="1"/>
      <protection hidden="1"/>
    </xf>
    <xf numFmtId="0" fontId="7" fillId="5" borderId="75" xfId="0" applyFont="1" applyFill="1" applyBorder="1" applyAlignment="1" applyProtection="1">
      <alignment horizontal="left" vertical="center" wrapText="1" indent="1"/>
      <protection hidden="1"/>
    </xf>
    <xf numFmtId="0" fontId="7" fillId="5" borderId="32" xfId="0" applyFont="1" applyFill="1" applyBorder="1" applyAlignment="1" applyProtection="1">
      <alignment horizontal="left" vertical="center" wrapText="1" indent="1"/>
      <protection hidden="1"/>
    </xf>
    <xf numFmtId="4" fontId="7" fillId="5" borderId="102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13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2" xfId="0" applyFont="1" applyFill="1" applyBorder="1" applyAlignment="1" applyProtection="1">
      <alignment horizontal="left" vertical="center" wrapText="1" indent="1"/>
      <protection hidden="1"/>
    </xf>
    <xf numFmtId="0" fontId="7" fillId="5" borderId="40" xfId="0" applyFont="1" applyFill="1" applyBorder="1" applyAlignment="1" applyProtection="1">
      <alignment horizontal="left" vertical="center" wrapText="1" indent="1"/>
      <protection hidden="1"/>
    </xf>
    <xf numFmtId="4" fontId="7" fillId="5" borderId="48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49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45" xfId="0" applyNumberFormat="1" applyFont="1" applyFill="1" applyBorder="1" applyAlignment="1" applyProtection="1">
      <alignment horizontal="center" vertical="center" wrapText="1"/>
      <protection hidden="1"/>
    </xf>
    <xf numFmtId="4" fontId="7" fillId="5" borderId="5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8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39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03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51" xfId="0" applyFont="1" applyFill="1" applyBorder="1" applyAlignment="1" applyProtection="1">
      <alignment horizontal="center" vertical="center" wrapText="1"/>
      <protection hidden="1"/>
    </xf>
    <xf numFmtId="0" fontId="7" fillId="5" borderId="23" xfId="0" applyFont="1" applyFill="1" applyBorder="1" applyAlignment="1" applyProtection="1">
      <alignment horizontal="left" vertical="center" wrapText="1" indent="2"/>
      <protection hidden="1"/>
    </xf>
    <xf numFmtId="0" fontId="7" fillId="5" borderId="1" xfId="0" applyFont="1" applyFill="1" applyBorder="1" applyAlignment="1" applyProtection="1">
      <alignment horizontal="left" vertical="center" wrapText="1" indent="2"/>
      <protection hidden="1"/>
    </xf>
    <xf numFmtId="0" fontId="9" fillId="5" borderId="143" xfId="0" applyFont="1" applyFill="1" applyBorder="1" applyAlignment="1" applyProtection="1">
      <alignment horizontal="center" vertical="center" wrapText="1"/>
      <protection hidden="1"/>
    </xf>
    <xf numFmtId="0" fontId="9" fillId="5" borderId="144" xfId="0" applyFont="1" applyFill="1" applyBorder="1" applyAlignment="1" applyProtection="1">
      <alignment horizontal="center" vertical="center" wrapText="1"/>
      <protection hidden="1"/>
    </xf>
    <xf numFmtId="4" fontId="6" fillId="5" borderId="40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01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left" wrapText="1"/>
    </xf>
    <xf numFmtId="0" fontId="1" fillId="0" borderId="21" xfId="0" applyFont="1" applyBorder="1" applyAlignment="1" applyProtection="1">
      <alignment horizontal="center" wrapText="1"/>
      <protection hidden="1"/>
    </xf>
    <xf numFmtId="0" fontId="7" fillId="4" borderId="60" xfId="0" applyFont="1" applyFill="1" applyBorder="1" applyAlignment="1" applyProtection="1">
      <alignment horizontal="center" vertical="center" wrapText="1"/>
      <protection hidden="1"/>
    </xf>
    <xf numFmtId="0" fontId="7" fillId="4" borderId="39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168" fontId="9" fillId="3" borderId="20" xfId="0" applyNumberFormat="1" applyFont="1" applyFill="1" applyBorder="1" applyAlignment="1" applyProtection="1">
      <alignment horizontal="center" vertical="center" wrapText="1"/>
      <protection hidden="1"/>
    </xf>
    <xf numFmtId="168" fontId="9" fillId="3" borderId="25" xfId="0" applyNumberFormat="1" applyFont="1" applyFill="1" applyBorder="1" applyAlignment="1" applyProtection="1">
      <alignment horizontal="center" vertical="center" wrapText="1"/>
      <protection hidden="1"/>
    </xf>
    <xf numFmtId="166" fontId="9" fillId="3" borderId="20" xfId="0" applyNumberFormat="1" applyFont="1" applyFill="1" applyBorder="1" applyAlignment="1" applyProtection="1">
      <alignment horizontal="center" vertical="center" wrapText="1"/>
      <protection hidden="1"/>
    </xf>
    <xf numFmtId="166" fontId="9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0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21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25" xfId="0" applyNumberFormat="1" applyFont="1" applyFill="1" applyBorder="1" applyAlignment="1" applyProtection="1">
      <alignment horizontal="left" vertical="center" wrapText="1" indent="1"/>
      <protection hidden="1"/>
    </xf>
    <xf numFmtId="0" fontId="8" fillId="4" borderId="54" xfId="0" applyFont="1" applyFill="1" applyBorder="1" applyAlignment="1" applyProtection="1">
      <alignment horizontal="center" vertical="center" wrapText="1"/>
      <protection hidden="1"/>
    </xf>
    <xf numFmtId="0" fontId="8" fillId="4" borderId="61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left" vertical="top" wrapText="1"/>
      <protection hidden="1"/>
    </xf>
    <xf numFmtId="0" fontId="15" fillId="3" borderId="21" xfId="0" applyFont="1" applyFill="1" applyBorder="1" applyAlignment="1" applyProtection="1">
      <alignment horizontal="left" wrapText="1"/>
      <protection hidden="1"/>
    </xf>
    <xf numFmtId="0" fontId="1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left" vertical="top" wrapText="1"/>
    </xf>
    <xf numFmtId="3" fontId="7" fillId="3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3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0" xfId="0" applyFont="1" applyFill="1" applyAlignment="1" applyProtection="1">
      <alignment horizontal="left" vertical="top" wrapText="1"/>
    </xf>
    <xf numFmtId="0" fontId="9" fillId="4" borderId="56" xfId="0" applyFont="1" applyFill="1" applyBorder="1" applyAlignment="1" applyProtection="1">
      <alignment horizontal="left" vertical="center" wrapText="1" indent="1"/>
    </xf>
    <xf numFmtId="0" fontId="9" fillId="4" borderId="59" xfId="0" applyFont="1" applyFill="1" applyBorder="1" applyAlignment="1" applyProtection="1">
      <alignment horizontal="left" vertical="center" wrapText="1" indent="1"/>
    </xf>
    <xf numFmtId="0" fontId="9" fillId="4" borderId="53" xfId="0" applyFont="1" applyFill="1" applyBorder="1" applyAlignment="1" applyProtection="1">
      <alignment horizontal="left" vertical="center" wrapText="1" indent="1"/>
    </xf>
    <xf numFmtId="0" fontId="4" fillId="3" borderId="14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2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3" xfId="0" applyNumberFormat="1" applyFont="1" applyFill="1" applyBorder="1" applyAlignment="1" applyProtection="1">
      <alignment horizontal="left" vertical="center" wrapText="1" indent="1"/>
      <protection hidden="1"/>
    </xf>
    <xf numFmtId="0" fontId="9" fillId="4" borderId="14" xfId="0" applyFont="1" applyFill="1" applyBorder="1" applyAlignment="1" applyProtection="1">
      <alignment horizontal="left" vertical="center" wrapText="1" indent="1"/>
    </xf>
    <xf numFmtId="0" fontId="9" fillId="4" borderId="15" xfId="0" applyFont="1" applyFill="1" applyBorder="1" applyAlignment="1" applyProtection="1">
      <alignment horizontal="left" vertical="center" wrapText="1" indent="1"/>
    </xf>
    <xf numFmtId="0" fontId="9" fillId="4" borderId="19" xfId="0" applyFont="1" applyFill="1" applyBorder="1" applyAlignment="1" applyProtection="1">
      <alignment horizontal="left" vertical="center" wrapText="1" indent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0" fontId="1" fillId="0" borderId="19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vertical="center" wrapText="1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3" fontId="4" fillId="3" borderId="20" xfId="0" applyNumberFormat="1" applyFont="1" applyFill="1" applyBorder="1" applyAlignment="1" applyProtection="1">
      <alignment horizontal="left" vertical="center" wrapText="1" indent="1"/>
      <protection hidden="1"/>
    </xf>
    <xf numFmtId="0" fontId="18" fillId="3" borderId="0" xfId="0" applyFont="1" applyFill="1" applyAlignment="1" applyProtection="1">
      <alignment horizontal="center" vertical="top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horizontal="center" vertical="center" wrapText="1"/>
      <protection hidden="1"/>
    </xf>
    <xf numFmtId="0" fontId="46" fillId="0" borderId="0" xfId="0" applyFont="1" applyAlignment="1">
      <alignment horizontal="center" vertical="center"/>
    </xf>
    <xf numFmtId="0" fontId="49" fillId="3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 applyProtection="1">
      <alignment horizontal="center" wrapText="1"/>
      <protection locked="0" hidden="1"/>
    </xf>
    <xf numFmtId="0" fontId="3" fillId="2" borderId="0" xfId="0" applyFont="1" applyFill="1" applyAlignment="1" applyProtection="1">
      <alignment horizontal="center" wrapText="1"/>
      <protection locked="0" hidden="1"/>
    </xf>
    <xf numFmtId="3" fontId="1" fillId="2" borderId="0" xfId="0" applyNumberFormat="1" applyFont="1" applyFill="1" applyAlignment="1" applyProtection="1">
      <alignment horizontal="center" wrapText="1"/>
      <protection locked="0" hidden="1"/>
    </xf>
    <xf numFmtId="3" fontId="2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Процентный" xfId="2" builtinId="5"/>
    <cellStyle name="Финансовый" xfId="3" builtinId="3"/>
  </cellStyles>
  <dxfs count="70">
    <dxf>
      <fill>
        <patternFill>
          <bgColor theme="0"/>
        </patternFill>
      </fill>
    </dxf>
    <dxf>
      <fill>
        <patternFill>
          <bgColor rgb="FFE4E4E4"/>
        </patternFill>
      </fill>
    </dxf>
    <dxf>
      <numFmt numFmtId="169" formatCode="[$-419]mmmm\ yyyy;@"/>
      <fill>
        <patternFill patternType="none">
          <bgColor indexed="65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D0CECE"/>
      </font>
      <fill>
        <patternFill>
          <bgColor rgb="FFD0CECE"/>
        </patternFill>
      </fill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rgb="FFFFFFCC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theme="0"/>
        </patternFill>
      </fill>
    </dxf>
    <dxf>
      <font>
        <color rgb="FFD9D9D9"/>
      </font>
    </dxf>
    <dxf>
      <fill>
        <patternFill>
          <bgColor theme="0"/>
        </patternFill>
      </fill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rgb="FFD9D9D9"/>
      </font>
    </dxf>
    <dxf>
      <font>
        <color theme="0" tint="-0.34998626667073579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.%20&#1055;&#1072;&#1089;&#1087;&#1086;&#1088;&#1090;_5-2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АНКЕТА_инициатора"/>
      <sheetName val="Анкета_проекта"/>
      <sheetName val="График реализации"/>
      <sheetName val="Лист3"/>
      <sheetName val="s"/>
    </sheetNames>
    <sheetDataSet>
      <sheetData sheetId="0">
        <row r="38">
          <cell r="A38" t="str">
            <v xml:space="preserve"> </v>
          </cell>
          <cell r="G38" t="str">
            <v xml:space="preserve">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CC"/>
    <pageSetUpPr fitToPage="1"/>
  </sheetPr>
  <dimension ref="A1:O102"/>
  <sheetViews>
    <sheetView view="pageBreakPreview" zoomScale="115" zoomScaleNormal="100" zoomScaleSheetLayoutView="115" workbookViewId="0">
      <selection activeCell="K35" sqref="K35"/>
    </sheetView>
  </sheetViews>
  <sheetFormatPr defaultColWidth="9.140625" defaultRowHeight="15" x14ac:dyDescent="0.25"/>
  <cols>
    <col min="1" max="1" width="4" style="5" customWidth="1"/>
    <col min="2" max="2" width="5.140625" style="5" customWidth="1"/>
    <col min="3" max="3" width="9.140625" style="5"/>
    <col min="4" max="4" width="14.7109375" style="5" customWidth="1"/>
    <col min="5" max="5" width="11.28515625" style="5" customWidth="1"/>
    <col min="6" max="6" width="9.140625" style="5"/>
    <col min="7" max="7" width="11.85546875" style="5" bestFit="1" customWidth="1"/>
    <col min="8" max="10" width="9.140625" style="5"/>
    <col min="11" max="11" width="11.28515625" style="5" customWidth="1"/>
    <col min="12" max="12" width="10.140625" style="5" customWidth="1"/>
    <col min="13" max="13" width="9.7109375" style="5" customWidth="1"/>
    <col min="14" max="19" width="9.140625" style="5"/>
    <col min="20" max="20" width="9.140625" style="5" customWidth="1"/>
    <col min="21" max="16384" width="9.140625" style="5"/>
  </cols>
  <sheetData>
    <row r="1" spans="1:13" ht="13.9" x14ac:dyDescent="0.25">
      <c r="A1" s="62"/>
      <c r="B1" s="62"/>
      <c r="C1" s="62"/>
      <c r="D1" s="62"/>
      <c r="E1" s="62"/>
      <c r="F1" s="62"/>
      <c r="G1" s="62"/>
      <c r="H1" s="455"/>
      <c r="I1" s="455"/>
      <c r="J1" s="455"/>
      <c r="K1" s="455"/>
      <c r="L1" s="455"/>
      <c r="M1" s="455"/>
    </row>
    <row r="2" spans="1:13" x14ac:dyDescent="0.25">
      <c r="A2" s="479" t="s">
        <v>15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spans="1:13" ht="16.5" thickBot="1" x14ac:dyDescent="0.3">
      <c r="A3" s="456" t="s">
        <v>658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1:13" ht="15.75" customHeight="1" x14ac:dyDescent="0.25">
      <c r="A4" s="467" t="s">
        <v>648</v>
      </c>
      <c r="B4" s="468"/>
      <c r="C4" s="468"/>
      <c r="D4" s="469"/>
      <c r="E4" s="459"/>
      <c r="F4" s="460"/>
      <c r="G4" s="460"/>
      <c r="H4" s="460"/>
      <c r="I4" s="460"/>
      <c r="J4" s="461"/>
      <c r="K4" s="39" t="s">
        <v>16</v>
      </c>
      <c r="L4" s="457"/>
      <c r="M4" s="458"/>
    </row>
    <row r="5" spans="1:13" ht="32.25" thickBot="1" x14ac:dyDescent="0.3">
      <c r="A5" s="470"/>
      <c r="B5" s="471"/>
      <c r="C5" s="471"/>
      <c r="D5" s="472"/>
      <c r="E5" s="462"/>
      <c r="F5" s="463"/>
      <c r="G5" s="463"/>
      <c r="H5" s="463"/>
      <c r="I5" s="463"/>
      <c r="J5" s="464"/>
      <c r="K5" s="40" t="s">
        <v>230</v>
      </c>
      <c r="L5" s="465"/>
      <c r="M5" s="466"/>
    </row>
    <row r="6" spans="1:13" s="1" customFormat="1" ht="15" customHeight="1" x14ac:dyDescent="0.25">
      <c r="A6" s="369" t="s">
        <v>659</v>
      </c>
      <c r="B6" s="370"/>
      <c r="C6" s="370"/>
      <c r="D6" s="371"/>
      <c r="E6" s="473" t="s">
        <v>76</v>
      </c>
      <c r="F6" s="474"/>
      <c r="G6" s="474"/>
      <c r="H6" s="474"/>
      <c r="I6" s="474"/>
      <c r="J6" s="474"/>
      <c r="K6" s="474"/>
      <c r="L6" s="474"/>
      <c r="M6" s="475"/>
    </row>
    <row r="7" spans="1:13" s="1" customFormat="1" ht="15.75" customHeight="1" thickBot="1" x14ac:dyDescent="0.3">
      <c r="A7" s="372"/>
      <c r="B7" s="373"/>
      <c r="C7" s="373"/>
      <c r="D7" s="374"/>
      <c r="E7" s="501"/>
      <c r="F7" s="502"/>
      <c r="G7" s="502"/>
      <c r="H7" s="502"/>
      <c r="I7" s="502"/>
      <c r="J7" s="502"/>
      <c r="K7" s="502"/>
      <c r="L7" s="502"/>
      <c r="M7" s="503"/>
    </row>
    <row r="8" spans="1:13" s="1" customFormat="1" ht="15.75" customHeight="1" thickBot="1" x14ac:dyDescent="0.3">
      <c r="A8" s="372"/>
      <c r="B8" s="373"/>
      <c r="C8" s="373"/>
      <c r="D8" s="374"/>
      <c r="E8" s="482" t="s">
        <v>1</v>
      </c>
      <c r="F8" s="483"/>
      <c r="G8" s="483"/>
      <c r="H8" s="483"/>
      <c r="I8" s="483"/>
      <c r="J8" s="483"/>
      <c r="K8" s="483"/>
      <c r="L8" s="483"/>
      <c r="M8" s="484"/>
    </row>
    <row r="9" spans="1:13" s="1" customFormat="1" ht="15.75" customHeight="1" thickBot="1" x14ac:dyDescent="0.3">
      <c r="A9" s="372"/>
      <c r="B9" s="373"/>
      <c r="C9" s="373"/>
      <c r="D9" s="374"/>
      <c r="E9" s="485"/>
      <c r="F9" s="486"/>
      <c r="G9" s="486"/>
      <c r="H9" s="486"/>
      <c r="I9" s="486"/>
      <c r="J9" s="486"/>
      <c r="K9" s="486"/>
      <c r="L9" s="486"/>
      <c r="M9" s="487"/>
    </row>
    <row r="10" spans="1:13" s="1" customFormat="1" ht="15" customHeight="1" x14ac:dyDescent="0.25">
      <c r="A10" s="372"/>
      <c r="B10" s="373"/>
      <c r="C10" s="373"/>
      <c r="D10" s="374"/>
      <c r="E10" s="476" t="s">
        <v>2</v>
      </c>
      <c r="F10" s="477"/>
      <c r="G10" s="477"/>
      <c r="H10" s="477"/>
      <c r="I10" s="477"/>
      <c r="J10" s="477"/>
      <c r="K10" s="477"/>
      <c r="L10" s="477"/>
      <c r="M10" s="478"/>
    </row>
    <row r="11" spans="1:13" s="1" customFormat="1" ht="15.75" customHeight="1" thickBot="1" x14ac:dyDescent="0.3">
      <c r="A11" s="372"/>
      <c r="B11" s="373"/>
      <c r="C11" s="373"/>
      <c r="D11" s="374"/>
      <c r="E11" s="492"/>
      <c r="F11" s="493"/>
      <c r="G11" s="493"/>
      <c r="H11" s="493"/>
      <c r="I11" s="493"/>
      <c r="J11" s="493"/>
      <c r="K11" s="493"/>
      <c r="L11" s="493"/>
      <c r="M11" s="494"/>
    </row>
    <row r="12" spans="1:13" s="1" customFormat="1" ht="15" customHeight="1" x14ac:dyDescent="0.25">
      <c r="A12" s="372"/>
      <c r="B12" s="373"/>
      <c r="C12" s="373"/>
      <c r="D12" s="374"/>
      <c r="E12" s="476" t="s">
        <v>673</v>
      </c>
      <c r="F12" s="477"/>
      <c r="G12" s="477"/>
      <c r="H12" s="477"/>
      <c r="I12" s="477"/>
      <c r="J12" s="477"/>
      <c r="K12" s="477"/>
      <c r="L12" s="477"/>
      <c r="M12" s="478"/>
    </row>
    <row r="13" spans="1:13" s="1" customFormat="1" ht="15.75" customHeight="1" thickBot="1" x14ac:dyDescent="0.3">
      <c r="A13" s="372"/>
      <c r="B13" s="373"/>
      <c r="C13" s="373"/>
      <c r="D13" s="374"/>
      <c r="E13" s="356"/>
      <c r="F13" s="357"/>
      <c r="G13" s="357"/>
      <c r="H13" s="357"/>
      <c r="I13" s="357"/>
      <c r="J13" s="357"/>
      <c r="K13" s="357"/>
      <c r="L13" s="357"/>
      <c r="M13" s="358"/>
    </row>
    <row r="14" spans="1:13" s="1" customFormat="1" ht="15" customHeight="1" x14ac:dyDescent="0.25">
      <c r="A14" s="372"/>
      <c r="B14" s="373"/>
      <c r="C14" s="373"/>
      <c r="D14" s="374"/>
      <c r="E14" s="476" t="s">
        <v>660</v>
      </c>
      <c r="F14" s="477"/>
      <c r="G14" s="477"/>
      <c r="H14" s="477"/>
      <c r="I14" s="477"/>
      <c r="J14" s="477"/>
      <c r="K14" s="477"/>
      <c r="L14" s="477"/>
      <c r="M14" s="478"/>
    </row>
    <row r="15" spans="1:13" s="1" customFormat="1" ht="15" customHeight="1" x14ac:dyDescent="0.25">
      <c r="A15" s="372"/>
      <c r="B15" s="373"/>
      <c r="C15" s="373"/>
      <c r="D15" s="374"/>
      <c r="E15" s="397" t="s">
        <v>132</v>
      </c>
      <c r="F15" s="398"/>
      <c r="G15" s="399"/>
      <c r="H15" s="399"/>
      <c r="I15" s="399"/>
      <c r="J15" s="395"/>
      <c r="K15" s="395"/>
      <c r="L15" s="395"/>
      <c r="M15" s="396"/>
    </row>
    <row r="16" spans="1:13" s="1" customFormat="1" ht="18" x14ac:dyDescent="0.25">
      <c r="A16" s="372"/>
      <c r="B16" s="373"/>
      <c r="C16" s="373"/>
      <c r="D16" s="374"/>
      <c r="E16" s="397"/>
      <c r="F16" s="398"/>
      <c r="G16" s="488" t="s">
        <v>3</v>
      </c>
      <c r="H16" s="488"/>
      <c r="I16" s="488"/>
      <c r="J16" s="488" t="s">
        <v>4</v>
      </c>
      <c r="K16" s="488"/>
      <c r="L16" s="488"/>
      <c r="M16" s="489"/>
    </row>
    <row r="17" spans="1:15" s="1" customFormat="1" ht="15" customHeight="1" x14ac:dyDescent="0.25">
      <c r="A17" s="372"/>
      <c r="B17" s="373"/>
      <c r="C17" s="373"/>
      <c r="D17" s="374"/>
      <c r="E17" s="480" t="s">
        <v>5</v>
      </c>
      <c r="F17" s="481"/>
      <c r="G17" s="399"/>
      <c r="H17" s="399"/>
      <c r="I17" s="173" t="s">
        <v>6</v>
      </c>
      <c r="J17" s="400"/>
      <c r="K17" s="399"/>
      <c r="L17" s="399"/>
      <c r="M17" s="401"/>
    </row>
    <row r="18" spans="1:15" s="1" customFormat="1" ht="15" customHeight="1" x14ac:dyDescent="0.25">
      <c r="A18" s="372"/>
      <c r="B18" s="373"/>
      <c r="C18" s="373"/>
      <c r="D18" s="374"/>
      <c r="E18" s="495" t="s">
        <v>726</v>
      </c>
      <c r="F18" s="496"/>
      <c r="G18" s="496"/>
      <c r="H18" s="496"/>
      <c r="I18" s="496"/>
      <c r="J18" s="496"/>
      <c r="K18" s="496"/>
      <c r="L18" s="496"/>
      <c r="M18" s="497"/>
    </row>
    <row r="19" spans="1:15" s="1" customFormat="1" ht="72" customHeight="1" thickBot="1" x14ac:dyDescent="0.3">
      <c r="A19" s="375"/>
      <c r="B19" s="376"/>
      <c r="C19" s="376"/>
      <c r="D19" s="377"/>
      <c r="E19" s="498"/>
      <c r="F19" s="499"/>
      <c r="G19" s="499"/>
      <c r="H19" s="499"/>
      <c r="I19" s="499"/>
      <c r="J19" s="499"/>
      <c r="K19" s="499"/>
      <c r="L19" s="499"/>
      <c r="M19" s="500"/>
    </row>
    <row r="20" spans="1:15" s="1" customFormat="1" ht="15.75" x14ac:dyDescent="0.25">
      <c r="A20" s="404" t="s">
        <v>767</v>
      </c>
      <c r="B20" s="405"/>
      <c r="C20" s="405"/>
      <c r="D20" s="406"/>
      <c r="E20" s="427" t="s">
        <v>222</v>
      </c>
      <c r="F20" s="428"/>
      <c r="G20" s="428"/>
      <c r="H20" s="428"/>
      <c r="I20" s="428"/>
      <c r="J20" s="428"/>
      <c r="K20" s="429"/>
      <c r="L20" s="421" t="s">
        <v>16</v>
      </c>
      <c r="M20" s="422"/>
    </row>
    <row r="21" spans="1:15" s="1" customFormat="1" ht="15.75" x14ac:dyDescent="0.25">
      <c r="A21" s="407"/>
      <c r="B21" s="408"/>
      <c r="C21" s="408"/>
      <c r="D21" s="409"/>
      <c r="E21" s="415"/>
      <c r="F21" s="416"/>
      <c r="G21" s="416"/>
      <c r="H21" s="416"/>
      <c r="I21" s="416"/>
      <c r="J21" s="416"/>
      <c r="K21" s="417"/>
      <c r="L21" s="413"/>
      <c r="M21" s="414"/>
    </row>
    <row r="22" spans="1:15" s="1" customFormat="1" ht="15.75" x14ac:dyDescent="0.25">
      <c r="A22" s="407"/>
      <c r="B22" s="408"/>
      <c r="C22" s="408"/>
      <c r="D22" s="409"/>
      <c r="E22" s="415"/>
      <c r="F22" s="416"/>
      <c r="G22" s="416"/>
      <c r="H22" s="416"/>
      <c r="I22" s="416"/>
      <c r="J22" s="416"/>
      <c r="K22" s="417"/>
      <c r="L22" s="413"/>
      <c r="M22" s="414"/>
    </row>
    <row r="23" spans="1:15" s="1" customFormat="1" ht="15.75" x14ac:dyDescent="0.25">
      <c r="A23" s="407"/>
      <c r="B23" s="408"/>
      <c r="C23" s="408"/>
      <c r="D23" s="409"/>
      <c r="E23" s="415"/>
      <c r="F23" s="416"/>
      <c r="G23" s="416"/>
      <c r="H23" s="416"/>
      <c r="I23" s="416"/>
      <c r="J23" s="416"/>
      <c r="K23" s="417"/>
      <c r="L23" s="413"/>
      <c r="M23" s="414"/>
    </row>
    <row r="24" spans="1:15" s="1" customFormat="1" ht="15.75" x14ac:dyDescent="0.25">
      <c r="A24" s="407"/>
      <c r="B24" s="408"/>
      <c r="C24" s="408"/>
      <c r="D24" s="409"/>
      <c r="E24" s="415"/>
      <c r="F24" s="416"/>
      <c r="G24" s="416"/>
      <c r="H24" s="416"/>
      <c r="I24" s="416"/>
      <c r="J24" s="416"/>
      <c r="K24" s="417"/>
      <c r="L24" s="425"/>
      <c r="M24" s="426"/>
    </row>
    <row r="25" spans="1:15" s="1" customFormat="1" ht="16.5" thickBot="1" x14ac:dyDescent="0.3">
      <c r="A25" s="410"/>
      <c r="B25" s="411"/>
      <c r="C25" s="411"/>
      <c r="D25" s="412"/>
      <c r="E25" s="418"/>
      <c r="F25" s="419"/>
      <c r="G25" s="419"/>
      <c r="H25" s="419"/>
      <c r="I25" s="419"/>
      <c r="J25" s="419"/>
      <c r="K25" s="420"/>
      <c r="L25" s="423"/>
      <c r="M25" s="424"/>
    </row>
    <row r="26" spans="1:15" ht="28.5" x14ac:dyDescent="0.25">
      <c r="A26" s="467" t="s">
        <v>661</v>
      </c>
      <c r="B26" s="468"/>
      <c r="C26" s="468"/>
      <c r="D26" s="469"/>
      <c r="E26" s="14" t="s">
        <v>641</v>
      </c>
      <c r="F26" s="490" t="s">
        <v>77</v>
      </c>
      <c r="G26" s="491"/>
      <c r="H26" s="491"/>
      <c r="I26" s="491"/>
      <c r="J26" s="491"/>
      <c r="K26" s="491"/>
      <c r="L26" s="421" t="s">
        <v>16</v>
      </c>
      <c r="M26" s="422"/>
    </row>
    <row r="27" spans="1:15" ht="15.75" x14ac:dyDescent="0.25">
      <c r="A27" s="505"/>
      <c r="B27" s="506"/>
      <c r="C27" s="506"/>
      <c r="D27" s="507"/>
      <c r="E27" s="238"/>
      <c r="F27" s="359"/>
      <c r="G27" s="360"/>
      <c r="H27" s="360"/>
      <c r="I27" s="360"/>
      <c r="J27" s="360"/>
      <c r="K27" s="360"/>
      <c r="L27" s="413"/>
      <c r="M27" s="414"/>
    </row>
    <row r="28" spans="1:15" ht="15.75" x14ac:dyDescent="0.25">
      <c r="A28" s="505"/>
      <c r="B28" s="506"/>
      <c r="C28" s="506"/>
      <c r="D28" s="507"/>
      <c r="E28" s="239"/>
      <c r="F28" s="359"/>
      <c r="G28" s="360"/>
      <c r="H28" s="360"/>
      <c r="I28" s="360"/>
      <c r="J28" s="360"/>
      <c r="K28" s="360"/>
      <c r="L28" s="413"/>
      <c r="M28" s="414"/>
    </row>
    <row r="29" spans="1:15" ht="15.75" x14ac:dyDescent="0.25">
      <c r="A29" s="505"/>
      <c r="B29" s="506"/>
      <c r="C29" s="506"/>
      <c r="D29" s="507"/>
      <c r="E29" s="240"/>
      <c r="F29" s="359"/>
      <c r="G29" s="360"/>
      <c r="H29" s="360"/>
      <c r="I29" s="360"/>
      <c r="J29" s="360"/>
      <c r="K29" s="360"/>
      <c r="L29" s="413"/>
      <c r="M29" s="414"/>
      <c r="N29" s="184"/>
      <c r="O29" s="184"/>
    </row>
    <row r="30" spans="1:15" ht="16.5" thickBot="1" x14ac:dyDescent="0.3">
      <c r="A30" s="505"/>
      <c r="B30" s="506"/>
      <c r="C30" s="506"/>
      <c r="D30" s="507"/>
      <c r="E30" s="241"/>
      <c r="F30" s="520"/>
      <c r="G30" s="521"/>
      <c r="H30" s="521"/>
      <c r="I30" s="521"/>
      <c r="J30" s="521"/>
      <c r="K30" s="522"/>
      <c r="L30" s="413"/>
      <c r="M30" s="414"/>
      <c r="N30" s="184"/>
      <c r="O30" s="184"/>
    </row>
    <row r="31" spans="1:15" ht="15.75" thickBot="1" x14ac:dyDescent="0.3">
      <c r="A31" s="467" t="s">
        <v>653</v>
      </c>
      <c r="B31" s="468"/>
      <c r="C31" s="468"/>
      <c r="D31" s="469"/>
      <c r="E31" s="42"/>
      <c r="F31" s="42"/>
      <c r="G31" s="42"/>
      <c r="H31" s="205"/>
      <c r="I31" s="205"/>
      <c r="J31" s="205"/>
      <c r="K31" s="205"/>
      <c r="L31" s="205"/>
      <c r="M31" s="205"/>
      <c r="N31" s="60"/>
      <c r="O31" s="184"/>
    </row>
    <row r="32" spans="1:15" ht="15.75" thickBot="1" x14ac:dyDescent="0.3">
      <c r="A32" s="505"/>
      <c r="B32" s="506"/>
      <c r="C32" s="506"/>
      <c r="D32" s="507"/>
      <c r="E32" s="44"/>
      <c r="F32" s="508"/>
      <c r="G32" s="509"/>
      <c r="H32" s="206"/>
      <c r="I32" s="206"/>
      <c r="J32" s="206"/>
      <c r="K32" s="178" t="s">
        <v>1108</v>
      </c>
      <c r="L32" s="242"/>
      <c r="M32" s="206"/>
      <c r="N32" s="185"/>
      <c r="O32" s="185"/>
    </row>
    <row r="33" spans="1:15" ht="52.5" customHeight="1" thickBot="1" x14ac:dyDescent="0.3">
      <c r="A33" s="470"/>
      <c r="B33" s="471"/>
      <c r="C33" s="471"/>
      <c r="D33" s="472"/>
      <c r="E33" s="207"/>
      <c r="F33" s="433" t="s">
        <v>652</v>
      </c>
      <c r="G33" s="433"/>
      <c r="H33" s="433"/>
      <c r="I33" s="433"/>
      <c r="J33" s="197"/>
      <c r="K33" s="433" t="s">
        <v>730</v>
      </c>
      <c r="L33" s="433"/>
      <c r="M33" s="433"/>
      <c r="N33" s="185"/>
      <c r="O33" s="184"/>
    </row>
    <row r="34" spans="1:15" ht="15.75" thickBot="1" x14ac:dyDescent="0.3">
      <c r="A34" s="369" t="s">
        <v>705</v>
      </c>
      <c r="B34" s="370"/>
      <c r="C34" s="370"/>
      <c r="D34" s="371"/>
      <c r="E34" s="15"/>
      <c r="F34" s="186"/>
      <c r="G34" s="186"/>
      <c r="H34" s="186"/>
      <c r="I34" s="186"/>
      <c r="J34" s="186"/>
      <c r="K34" s="186"/>
      <c r="L34" s="18"/>
      <c r="M34" s="18"/>
      <c r="N34" s="184"/>
      <c r="O34" s="184"/>
    </row>
    <row r="35" spans="1:15" ht="29.25" thickBot="1" x14ac:dyDescent="0.3">
      <c r="A35" s="372"/>
      <c r="B35" s="373"/>
      <c r="C35" s="373"/>
      <c r="D35" s="374"/>
      <c r="E35" s="18"/>
      <c r="F35" s="378" t="s">
        <v>17</v>
      </c>
      <c r="G35" s="379"/>
      <c r="H35" s="19">
        <v>2017</v>
      </c>
      <c r="I35" s="19">
        <v>2018</v>
      </c>
      <c r="J35" s="19">
        <v>2019</v>
      </c>
      <c r="K35" s="158" t="s">
        <v>1104</v>
      </c>
      <c r="L35" s="18"/>
      <c r="M35" s="33"/>
      <c r="N35" s="184"/>
      <c r="O35" s="184"/>
    </row>
    <row r="36" spans="1:15" ht="15.75" x14ac:dyDescent="0.25">
      <c r="A36" s="372"/>
      <c r="B36" s="373"/>
      <c r="C36" s="373"/>
      <c r="D36" s="374"/>
      <c r="E36" s="18"/>
      <c r="F36" s="380" t="s">
        <v>62</v>
      </c>
      <c r="G36" s="381"/>
      <c r="H36" s="243"/>
      <c r="I36" s="243"/>
      <c r="J36" s="243"/>
      <c r="K36" s="243"/>
      <c r="L36" s="18"/>
      <c r="M36" s="33"/>
      <c r="N36" s="184"/>
      <c r="O36" s="184"/>
    </row>
    <row r="37" spans="1:15" ht="15.75" x14ac:dyDescent="0.25">
      <c r="A37" s="372"/>
      <c r="B37" s="373"/>
      <c r="C37" s="373"/>
      <c r="D37" s="374"/>
      <c r="E37" s="18"/>
      <c r="F37" s="515" t="s">
        <v>61</v>
      </c>
      <c r="G37" s="516"/>
      <c r="H37" s="243"/>
      <c r="I37" s="243"/>
      <c r="J37" s="243"/>
      <c r="K37" s="243"/>
      <c r="L37" s="18"/>
      <c r="M37" s="33"/>
    </row>
    <row r="38" spans="1:15" ht="15.75" x14ac:dyDescent="0.25">
      <c r="A38" s="372"/>
      <c r="B38" s="373"/>
      <c r="C38" s="373"/>
      <c r="D38" s="374"/>
      <c r="E38" s="18"/>
      <c r="F38" s="438" t="s">
        <v>714</v>
      </c>
      <c r="G38" s="439"/>
      <c r="H38" s="243"/>
      <c r="I38" s="243"/>
      <c r="J38" s="243"/>
      <c r="K38" s="243"/>
      <c r="L38" s="18"/>
      <c r="M38" s="33"/>
    </row>
    <row r="39" spans="1:15" ht="34.5" customHeight="1" x14ac:dyDescent="0.25">
      <c r="A39" s="372"/>
      <c r="B39" s="373"/>
      <c r="C39" s="373"/>
      <c r="D39" s="374"/>
      <c r="E39" s="18"/>
      <c r="F39" s="438" t="s">
        <v>715</v>
      </c>
      <c r="G39" s="439"/>
      <c r="H39" s="243"/>
      <c r="I39" s="243"/>
      <c r="J39" s="243"/>
      <c r="K39" s="243"/>
    </row>
    <row r="40" spans="1:15" ht="15.75" x14ac:dyDescent="0.25">
      <c r="A40" s="372"/>
      <c r="B40" s="373"/>
      <c r="C40" s="373"/>
      <c r="D40" s="374"/>
      <c r="E40" s="18"/>
      <c r="F40" s="515" t="s">
        <v>18</v>
      </c>
      <c r="G40" s="516"/>
      <c r="H40" s="243"/>
      <c r="I40" s="243"/>
      <c r="J40" s="243"/>
      <c r="K40" s="243"/>
      <c r="L40" s="18"/>
      <c r="M40" s="33"/>
    </row>
    <row r="41" spans="1:15" ht="15.75" x14ac:dyDescent="0.25">
      <c r="A41" s="372"/>
      <c r="B41" s="373"/>
      <c r="C41" s="373"/>
      <c r="D41" s="374"/>
      <c r="E41" s="18"/>
      <c r="F41" s="515" t="s">
        <v>19</v>
      </c>
      <c r="G41" s="516"/>
      <c r="H41" s="243"/>
      <c r="I41" s="243"/>
      <c r="J41" s="243"/>
      <c r="K41" s="243"/>
      <c r="L41" s="18"/>
      <c r="M41" s="33"/>
    </row>
    <row r="42" spans="1:15" ht="16.5" thickBot="1" x14ac:dyDescent="0.3">
      <c r="A42" s="372"/>
      <c r="B42" s="373"/>
      <c r="C42" s="373"/>
      <c r="D42" s="374"/>
      <c r="E42" s="18"/>
      <c r="F42" s="440" t="s">
        <v>20</v>
      </c>
      <c r="G42" s="441"/>
      <c r="H42" s="243"/>
      <c r="I42" s="243"/>
      <c r="J42" s="243"/>
      <c r="K42" s="243"/>
      <c r="L42" s="18"/>
      <c r="M42" s="33"/>
    </row>
    <row r="43" spans="1:15" ht="15.75" thickBot="1" x14ac:dyDescent="0.3">
      <c r="A43" s="375"/>
      <c r="B43" s="376"/>
      <c r="C43" s="376"/>
      <c r="D43" s="377"/>
      <c r="E43" s="20"/>
      <c r="F43" s="20"/>
      <c r="G43" s="20"/>
      <c r="H43" s="20"/>
      <c r="I43" s="20"/>
      <c r="J43" s="20"/>
      <c r="K43" s="20"/>
      <c r="L43" s="20"/>
      <c r="M43" s="21"/>
    </row>
    <row r="44" spans="1:15" ht="15.75" thickBot="1" x14ac:dyDescent="0.3">
      <c r="A44" s="369" t="s">
        <v>706</v>
      </c>
      <c r="B44" s="370"/>
      <c r="C44" s="370"/>
      <c r="D44" s="371"/>
      <c r="E44" s="15"/>
      <c r="F44" s="16"/>
      <c r="G44" s="16"/>
      <c r="H44" s="16"/>
      <c r="I44" s="16"/>
      <c r="J44" s="16"/>
      <c r="K44" s="16"/>
      <c r="L44" s="15"/>
      <c r="M44" s="17"/>
    </row>
    <row r="45" spans="1:15" ht="29.25" thickBot="1" x14ac:dyDescent="0.3">
      <c r="A45" s="372"/>
      <c r="B45" s="373"/>
      <c r="C45" s="373"/>
      <c r="D45" s="374"/>
      <c r="E45" s="18"/>
      <c r="F45" s="378" t="s">
        <v>17</v>
      </c>
      <c r="G45" s="379"/>
      <c r="H45" s="19">
        <v>2017</v>
      </c>
      <c r="I45" s="19">
        <v>2018</v>
      </c>
      <c r="J45" s="19">
        <v>2019</v>
      </c>
      <c r="K45" s="158" t="s">
        <v>1104</v>
      </c>
      <c r="L45" s="18"/>
      <c r="M45" s="33"/>
    </row>
    <row r="46" spans="1:15" ht="15.75" x14ac:dyDescent="0.25">
      <c r="A46" s="372"/>
      <c r="B46" s="373"/>
      <c r="C46" s="373"/>
      <c r="D46" s="374"/>
      <c r="E46" s="18"/>
      <c r="F46" s="380" t="s">
        <v>19</v>
      </c>
      <c r="G46" s="381"/>
      <c r="H46" s="243"/>
      <c r="I46" s="243"/>
      <c r="J46" s="243"/>
      <c r="K46" s="244"/>
      <c r="L46" s="18"/>
      <c r="M46" s="33"/>
    </row>
    <row r="47" spans="1:15" ht="15.75" x14ac:dyDescent="0.25">
      <c r="A47" s="372"/>
      <c r="B47" s="373"/>
      <c r="C47" s="373"/>
      <c r="D47" s="374"/>
      <c r="E47" s="18"/>
      <c r="F47" s="380" t="s">
        <v>243</v>
      </c>
      <c r="G47" s="381"/>
      <c r="H47" s="245"/>
      <c r="I47" s="245"/>
      <c r="J47" s="245"/>
      <c r="K47" s="246"/>
      <c r="L47" s="18"/>
      <c r="M47" s="33"/>
    </row>
    <row r="48" spans="1:15" ht="15.75" x14ac:dyDescent="0.25">
      <c r="A48" s="372"/>
      <c r="B48" s="373"/>
      <c r="C48" s="373"/>
      <c r="D48" s="374"/>
      <c r="E48" s="18"/>
      <c r="F48" s="380" t="s">
        <v>618</v>
      </c>
      <c r="G48" s="381"/>
      <c r="H48" s="245"/>
      <c r="I48" s="245"/>
      <c r="J48" s="245"/>
      <c r="K48" s="246"/>
      <c r="L48" s="18"/>
      <c r="M48" s="33"/>
    </row>
    <row r="49" spans="1:13" ht="16.5" thickBot="1" x14ac:dyDescent="0.3">
      <c r="A49" s="372"/>
      <c r="B49" s="373"/>
      <c r="C49" s="373"/>
      <c r="D49" s="374"/>
      <c r="E49" s="18"/>
      <c r="F49" s="440" t="s">
        <v>619</v>
      </c>
      <c r="G49" s="441"/>
      <c r="H49" s="247"/>
      <c r="I49" s="247"/>
      <c r="J49" s="247"/>
      <c r="K49" s="248"/>
      <c r="L49" s="18"/>
      <c r="M49" s="33"/>
    </row>
    <row r="50" spans="1:13" ht="15.75" thickBot="1" x14ac:dyDescent="0.3">
      <c r="A50" s="375"/>
      <c r="B50" s="376"/>
      <c r="C50" s="376"/>
      <c r="D50" s="377"/>
      <c r="E50" s="20"/>
      <c r="F50" s="20"/>
      <c r="G50" s="20"/>
      <c r="H50" s="20"/>
      <c r="I50" s="20"/>
      <c r="J50" s="20"/>
      <c r="K50" s="20"/>
      <c r="L50" s="20"/>
      <c r="M50" s="21"/>
    </row>
    <row r="51" spans="1:13" ht="15.75" x14ac:dyDescent="0.25">
      <c r="A51" s="442" t="s">
        <v>662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4"/>
    </row>
    <row r="52" spans="1:13" x14ac:dyDescent="0.25">
      <c r="A52" s="390">
        <v>1</v>
      </c>
      <c r="B52" s="22"/>
      <c r="C52" s="432" t="s">
        <v>79</v>
      </c>
      <c r="D52" s="388"/>
      <c r="E52" s="388"/>
      <c r="F52" s="388"/>
      <c r="G52" s="388"/>
      <c r="H52" s="388"/>
      <c r="I52" s="388"/>
      <c r="J52" s="388"/>
      <c r="K52" s="388"/>
      <c r="L52" s="388"/>
      <c r="M52" s="389"/>
    </row>
    <row r="53" spans="1:13" x14ac:dyDescent="0.25">
      <c r="A53" s="391"/>
      <c r="B53" s="23" t="s">
        <v>157</v>
      </c>
      <c r="C53" s="510" t="s">
        <v>663</v>
      </c>
      <c r="D53" s="511"/>
      <c r="E53" s="511"/>
      <c r="F53" s="511"/>
      <c r="G53" s="511"/>
      <c r="H53" s="511"/>
      <c r="I53" s="511"/>
      <c r="J53" s="511"/>
      <c r="K53" s="511"/>
      <c r="L53" s="512"/>
      <c r="M53" s="249"/>
    </row>
    <row r="54" spans="1:13" x14ac:dyDescent="0.25">
      <c r="A54" s="391"/>
      <c r="B54" s="23" t="s">
        <v>158</v>
      </c>
      <c r="C54" s="513" t="s">
        <v>80</v>
      </c>
      <c r="D54" s="403"/>
      <c r="E54" s="403"/>
      <c r="F54" s="403"/>
      <c r="G54" s="403"/>
      <c r="H54" s="403"/>
      <c r="I54" s="403"/>
      <c r="J54" s="403"/>
      <c r="K54" s="403"/>
      <c r="L54" s="514"/>
      <c r="M54" s="250"/>
    </row>
    <row r="55" spans="1:13" x14ac:dyDescent="0.25">
      <c r="A55" s="392"/>
      <c r="B55" s="24" t="s">
        <v>159</v>
      </c>
      <c r="C55" s="517" t="s">
        <v>81</v>
      </c>
      <c r="D55" s="518"/>
      <c r="E55" s="518"/>
      <c r="F55" s="518"/>
      <c r="G55" s="518"/>
      <c r="H55" s="518"/>
      <c r="I55" s="518"/>
      <c r="J55" s="518"/>
      <c r="K55" s="518"/>
      <c r="L55" s="519"/>
      <c r="M55" s="251"/>
    </row>
    <row r="56" spans="1:13" x14ac:dyDescent="0.25">
      <c r="A56" s="390">
        <f>A52+1</f>
        <v>2</v>
      </c>
      <c r="B56" s="22"/>
      <c r="C56" s="432" t="s">
        <v>21</v>
      </c>
      <c r="D56" s="388"/>
      <c r="E56" s="388"/>
      <c r="F56" s="388"/>
      <c r="G56" s="388"/>
      <c r="H56" s="388"/>
      <c r="I56" s="388"/>
      <c r="J56" s="388"/>
      <c r="K56" s="388"/>
      <c r="L56" s="388"/>
      <c r="M56" s="389"/>
    </row>
    <row r="57" spans="1:13" x14ac:dyDescent="0.25">
      <c r="A57" s="391"/>
      <c r="B57" s="23" t="s">
        <v>154</v>
      </c>
      <c r="C57" s="510" t="s">
        <v>664</v>
      </c>
      <c r="D57" s="511"/>
      <c r="E57" s="511"/>
      <c r="F57" s="511"/>
      <c r="G57" s="511"/>
      <c r="H57" s="511"/>
      <c r="I57" s="511"/>
      <c r="J57" s="511"/>
      <c r="K57" s="511"/>
      <c r="L57" s="512"/>
      <c r="M57" s="249"/>
    </row>
    <row r="58" spans="1:13" x14ac:dyDescent="0.25">
      <c r="A58" s="391"/>
      <c r="B58" s="23" t="s">
        <v>155</v>
      </c>
      <c r="C58" s="513" t="s">
        <v>188</v>
      </c>
      <c r="D58" s="403"/>
      <c r="E58" s="403"/>
      <c r="F58" s="403"/>
      <c r="G58" s="403"/>
      <c r="H58" s="403"/>
      <c r="I58" s="403"/>
      <c r="J58" s="403"/>
      <c r="K58" s="403"/>
      <c r="L58" s="514"/>
      <c r="M58" s="250"/>
    </row>
    <row r="59" spans="1:13" x14ac:dyDescent="0.25">
      <c r="A59" s="392"/>
      <c r="B59" s="24" t="s">
        <v>156</v>
      </c>
      <c r="C59" s="402" t="s">
        <v>189</v>
      </c>
      <c r="D59" s="402"/>
      <c r="E59" s="402"/>
      <c r="F59" s="402"/>
      <c r="G59" s="402"/>
      <c r="H59" s="402"/>
      <c r="I59" s="402"/>
      <c r="J59" s="402"/>
      <c r="K59" s="402"/>
      <c r="L59" s="402"/>
      <c r="M59" s="251"/>
    </row>
    <row r="60" spans="1:13" x14ac:dyDescent="0.25">
      <c r="A60" s="390">
        <f>A56+1</f>
        <v>3</v>
      </c>
      <c r="B60" s="22"/>
      <c r="C60" s="388" t="s">
        <v>74</v>
      </c>
      <c r="D60" s="388"/>
      <c r="E60" s="388"/>
      <c r="F60" s="388"/>
      <c r="G60" s="388"/>
      <c r="H60" s="388"/>
      <c r="I60" s="388"/>
      <c r="J60" s="388"/>
      <c r="K60" s="388"/>
      <c r="L60" s="388"/>
      <c r="M60" s="389"/>
    </row>
    <row r="61" spans="1:13" ht="25.5" customHeight="1" x14ac:dyDescent="0.25">
      <c r="A61" s="391"/>
      <c r="B61" s="23" t="s">
        <v>151</v>
      </c>
      <c r="C61" s="402" t="s">
        <v>665</v>
      </c>
      <c r="D61" s="402"/>
      <c r="E61" s="402"/>
      <c r="F61" s="402"/>
      <c r="G61" s="402"/>
      <c r="H61" s="402"/>
      <c r="I61" s="402"/>
      <c r="J61" s="402"/>
      <c r="K61" s="402"/>
      <c r="L61" s="402"/>
      <c r="M61" s="249"/>
    </row>
    <row r="62" spans="1:13" ht="42" customHeight="1" x14ac:dyDescent="0.25">
      <c r="A62" s="391"/>
      <c r="B62" s="23" t="s">
        <v>152</v>
      </c>
      <c r="C62" s="403" t="s">
        <v>666</v>
      </c>
      <c r="D62" s="403"/>
      <c r="E62" s="403"/>
      <c r="F62" s="403"/>
      <c r="G62" s="403"/>
      <c r="H62" s="403"/>
      <c r="I62" s="403"/>
      <c r="J62" s="403"/>
      <c r="K62" s="403"/>
      <c r="L62" s="403"/>
      <c r="M62" s="250"/>
    </row>
    <row r="63" spans="1:13" ht="42.75" customHeight="1" x14ac:dyDescent="0.25">
      <c r="A63" s="392"/>
      <c r="B63" s="24" t="s">
        <v>153</v>
      </c>
      <c r="C63" s="431" t="s">
        <v>667</v>
      </c>
      <c r="D63" s="431"/>
      <c r="E63" s="431"/>
      <c r="F63" s="431"/>
      <c r="G63" s="431"/>
      <c r="H63" s="431"/>
      <c r="I63" s="431"/>
      <c r="J63" s="431"/>
      <c r="K63" s="431"/>
      <c r="L63" s="431"/>
      <c r="M63" s="251"/>
    </row>
    <row r="64" spans="1:13" x14ac:dyDescent="0.25">
      <c r="A64" s="390">
        <f>A60+1</f>
        <v>4</v>
      </c>
      <c r="B64" s="22"/>
      <c r="C64" s="388" t="s">
        <v>75</v>
      </c>
      <c r="D64" s="388"/>
      <c r="E64" s="388"/>
      <c r="F64" s="388"/>
      <c r="G64" s="388"/>
      <c r="H64" s="388"/>
      <c r="I64" s="388"/>
      <c r="J64" s="388"/>
      <c r="K64" s="388"/>
      <c r="L64" s="388"/>
      <c r="M64" s="389"/>
    </row>
    <row r="65" spans="1:13" ht="33" customHeight="1" x14ac:dyDescent="0.25">
      <c r="A65" s="391"/>
      <c r="B65" s="23" t="s">
        <v>148</v>
      </c>
      <c r="C65" s="402" t="s">
        <v>668</v>
      </c>
      <c r="D65" s="402"/>
      <c r="E65" s="402"/>
      <c r="F65" s="402"/>
      <c r="G65" s="402"/>
      <c r="H65" s="402"/>
      <c r="I65" s="402"/>
      <c r="J65" s="402"/>
      <c r="K65" s="402"/>
      <c r="L65" s="402"/>
      <c r="M65" s="249"/>
    </row>
    <row r="66" spans="1:13" ht="44.25" customHeight="1" x14ac:dyDescent="0.25">
      <c r="A66" s="391"/>
      <c r="B66" s="23" t="s">
        <v>149</v>
      </c>
      <c r="C66" s="403" t="s">
        <v>190</v>
      </c>
      <c r="D66" s="403"/>
      <c r="E66" s="403"/>
      <c r="F66" s="403"/>
      <c r="G66" s="403"/>
      <c r="H66" s="403"/>
      <c r="I66" s="403"/>
      <c r="J66" s="403"/>
      <c r="K66" s="403"/>
      <c r="L66" s="403"/>
      <c r="M66" s="250"/>
    </row>
    <row r="67" spans="1:13" ht="44.25" customHeight="1" x14ac:dyDescent="0.25">
      <c r="A67" s="392"/>
      <c r="B67" s="24" t="s">
        <v>150</v>
      </c>
      <c r="C67" s="431" t="s">
        <v>669</v>
      </c>
      <c r="D67" s="431"/>
      <c r="E67" s="431"/>
      <c r="F67" s="431"/>
      <c r="G67" s="431"/>
      <c r="H67" s="431"/>
      <c r="I67" s="431"/>
      <c r="J67" s="431"/>
      <c r="K67" s="431"/>
      <c r="L67" s="431"/>
      <c r="M67" s="251"/>
    </row>
    <row r="68" spans="1:13" x14ac:dyDescent="0.25">
      <c r="A68" s="390">
        <f>A64+1</f>
        <v>5</v>
      </c>
      <c r="B68" s="22"/>
      <c r="C68" s="388" t="s">
        <v>22</v>
      </c>
      <c r="D68" s="388"/>
      <c r="E68" s="388"/>
      <c r="F68" s="388"/>
      <c r="G68" s="388"/>
      <c r="H68" s="388"/>
      <c r="I68" s="388"/>
      <c r="J68" s="388"/>
      <c r="K68" s="388"/>
      <c r="L68" s="388"/>
      <c r="M68" s="389"/>
    </row>
    <row r="69" spans="1:13" ht="30.75" customHeight="1" x14ac:dyDescent="0.25">
      <c r="A69" s="391"/>
      <c r="B69" s="23" t="s">
        <v>145</v>
      </c>
      <c r="C69" s="402" t="s">
        <v>670</v>
      </c>
      <c r="D69" s="402"/>
      <c r="E69" s="402"/>
      <c r="F69" s="402"/>
      <c r="G69" s="402"/>
      <c r="H69" s="402"/>
      <c r="I69" s="402"/>
      <c r="J69" s="402"/>
      <c r="K69" s="402"/>
      <c r="L69" s="402"/>
      <c r="M69" s="249"/>
    </row>
    <row r="70" spans="1:13" ht="30.75" customHeight="1" x14ac:dyDescent="0.25">
      <c r="A70" s="391"/>
      <c r="B70" s="23" t="s">
        <v>146</v>
      </c>
      <c r="C70" s="403" t="s">
        <v>671</v>
      </c>
      <c r="D70" s="403"/>
      <c r="E70" s="403"/>
      <c r="F70" s="403"/>
      <c r="G70" s="403"/>
      <c r="H70" s="403"/>
      <c r="I70" s="403"/>
      <c r="J70" s="403"/>
      <c r="K70" s="403"/>
      <c r="L70" s="403"/>
      <c r="M70" s="250"/>
    </row>
    <row r="71" spans="1:13" ht="40.5" customHeight="1" x14ac:dyDescent="0.25">
      <c r="A71" s="392"/>
      <c r="B71" s="24" t="s">
        <v>147</v>
      </c>
      <c r="C71" s="431" t="s">
        <v>672</v>
      </c>
      <c r="D71" s="431"/>
      <c r="E71" s="431"/>
      <c r="F71" s="431"/>
      <c r="G71" s="431"/>
      <c r="H71" s="431"/>
      <c r="I71" s="431"/>
      <c r="J71" s="431"/>
      <c r="K71" s="431"/>
      <c r="L71" s="431"/>
      <c r="M71" s="251"/>
    </row>
    <row r="72" spans="1:13" x14ac:dyDescent="0.25">
      <c r="A72" s="390">
        <f>A68+1</f>
        <v>6</v>
      </c>
      <c r="B72" s="22"/>
      <c r="C72" s="388" t="s">
        <v>674</v>
      </c>
      <c r="D72" s="388"/>
      <c r="E72" s="388"/>
      <c r="F72" s="388"/>
      <c r="G72" s="388"/>
      <c r="H72" s="388"/>
      <c r="I72" s="388"/>
      <c r="J72" s="388"/>
      <c r="K72" s="388"/>
      <c r="L72" s="388"/>
      <c r="M72" s="389"/>
    </row>
    <row r="73" spans="1:13" ht="25.5" customHeight="1" x14ac:dyDescent="0.25">
      <c r="A73" s="391"/>
      <c r="B73" s="23" t="s">
        <v>142</v>
      </c>
      <c r="C73" s="435" t="s">
        <v>675</v>
      </c>
      <c r="D73" s="435"/>
      <c r="E73" s="435"/>
      <c r="F73" s="435"/>
      <c r="G73" s="435"/>
      <c r="H73" s="435"/>
      <c r="I73" s="435"/>
      <c r="J73" s="435"/>
      <c r="K73" s="435"/>
      <c r="L73" s="435"/>
      <c r="M73" s="249"/>
    </row>
    <row r="74" spans="1:13" ht="25.5" customHeight="1" x14ac:dyDescent="0.25">
      <c r="A74" s="391"/>
      <c r="B74" s="23" t="s">
        <v>143</v>
      </c>
      <c r="C74" s="434" t="s">
        <v>676</v>
      </c>
      <c r="D74" s="434"/>
      <c r="E74" s="434"/>
      <c r="F74" s="434"/>
      <c r="G74" s="434"/>
      <c r="H74" s="434"/>
      <c r="I74" s="434"/>
      <c r="J74" s="434"/>
      <c r="K74" s="434"/>
      <c r="L74" s="434"/>
      <c r="M74" s="250"/>
    </row>
    <row r="75" spans="1:13" ht="43.5" customHeight="1" x14ac:dyDescent="0.25">
      <c r="A75" s="392"/>
      <c r="B75" s="24" t="s">
        <v>144</v>
      </c>
      <c r="C75" s="430" t="s">
        <v>677</v>
      </c>
      <c r="D75" s="430"/>
      <c r="E75" s="430"/>
      <c r="F75" s="430"/>
      <c r="G75" s="430"/>
      <c r="H75" s="430"/>
      <c r="I75" s="430"/>
      <c r="J75" s="430"/>
      <c r="K75" s="430"/>
      <c r="L75" s="430"/>
      <c r="M75" s="251"/>
    </row>
    <row r="76" spans="1:13" x14ac:dyDescent="0.25">
      <c r="A76" s="390">
        <f>A72+1</f>
        <v>7</v>
      </c>
      <c r="B76" s="22"/>
      <c r="C76" s="388" t="s">
        <v>704</v>
      </c>
      <c r="D76" s="388"/>
      <c r="E76" s="388"/>
      <c r="F76" s="388"/>
      <c r="G76" s="388"/>
      <c r="H76" s="388"/>
      <c r="I76" s="388"/>
      <c r="J76" s="388"/>
      <c r="K76" s="388"/>
      <c r="L76" s="388"/>
      <c r="M76" s="389"/>
    </row>
    <row r="77" spans="1:13" ht="27.75" customHeight="1" x14ac:dyDescent="0.25">
      <c r="A77" s="391"/>
      <c r="B77" s="23" t="s">
        <v>139</v>
      </c>
      <c r="C77" s="435" t="s">
        <v>678</v>
      </c>
      <c r="D77" s="435"/>
      <c r="E77" s="435"/>
      <c r="F77" s="435"/>
      <c r="G77" s="435"/>
      <c r="H77" s="435"/>
      <c r="I77" s="435"/>
      <c r="J77" s="435"/>
      <c r="K77" s="435"/>
      <c r="L77" s="435"/>
      <c r="M77" s="249"/>
    </row>
    <row r="78" spans="1:13" ht="27.75" customHeight="1" x14ac:dyDescent="0.25">
      <c r="A78" s="391"/>
      <c r="B78" s="23" t="s">
        <v>140</v>
      </c>
      <c r="C78" s="434" t="s">
        <v>716</v>
      </c>
      <c r="D78" s="434"/>
      <c r="E78" s="434"/>
      <c r="F78" s="434"/>
      <c r="G78" s="434"/>
      <c r="H78" s="434"/>
      <c r="I78" s="434"/>
      <c r="J78" s="434"/>
      <c r="K78" s="434"/>
      <c r="L78" s="434"/>
      <c r="M78" s="250"/>
    </row>
    <row r="79" spans="1:13" ht="27.75" customHeight="1" x14ac:dyDescent="0.25">
      <c r="A79" s="392"/>
      <c r="B79" s="24" t="s">
        <v>141</v>
      </c>
      <c r="C79" s="430" t="s">
        <v>717</v>
      </c>
      <c r="D79" s="430"/>
      <c r="E79" s="430"/>
      <c r="F79" s="430"/>
      <c r="G79" s="430"/>
      <c r="H79" s="430"/>
      <c r="I79" s="430"/>
      <c r="J79" s="430"/>
      <c r="K79" s="430"/>
      <c r="L79" s="430"/>
      <c r="M79" s="251"/>
    </row>
    <row r="80" spans="1:13" x14ac:dyDescent="0.25">
      <c r="A80" s="390">
        <f>A76+1</f>
        <v>8</v>
      </c>
      <c r="B80" s="22"/>
      <c r="C80" s="388" t="s">
        <v>178</v>
      </c>
      <c r="D80" s="388"/>
      <c r="E80" s="388"/>
      <c r="F80" s="388"/>
      <c r="G80" s="388"/>
      <c r="H80" s="388"/>
      <c r="I80" s="388"/>
      <c r="J80" s="388"/>
      <c r="K80" s="388"/>
      <c r="L80" s="388"/>
      <c r="M80" s="389"/>
    </row>
    <row r="81" spans="1:13" x14ac:dyDescent="0.25">
      <c r="A81" s="391"/>
      <c r="B81" s="23" t="s">
        <v>136</v>
      </c>
      <c r="C81" s="435" t="s">
        <v>180</v>
      </c>
      <c r="D81" s="435"/>
      <c r="E81" s="435"/>
      <c r="F81" s="435"/>
      <c r="G81" s="435"/>
      <c r="H81" s="435"/>
      <c r="I81" s="435"/>
      <c r="J81" s="435"/>
      <c r="K81" s="435"/>
      <c r="L81" s="435"/>
      <c r="M81" s="249"/>
    </row>
    <row r="82" spans="1:13" x14ac:dyDescent="0.25">
      <c r="A82" s="391"/>
      <c r="B82" s="23" t="s">
        <v>137</v>
      </c>
      <c r="C82" s="434" t="s">
        <v>179</v>
      </c>
      <c r="D82" s="434"/>
      <c r="E82" s="434"/>
      <c r="F82" s="434"/>
      <c r="G82" s="434"/>
      <c r="H82" s="434"/>
      <c r="I82" s="434"/>
      <c r="J82" s="434"/>
      <c r="K82" s="434"/>
      <c r="L82" s="434"/>
      <c r="M82" s="250"/>
    </row>
    <row r="83" spans="1:13" ht="20.25" x14ac:dyDescent="0.35">
      <c r="A83" s="383" t="s">
        <v>679</v>
      </c>
      <c r="B83" s="384"/>
      <c r="C83" s="384"/>
      <c r="D83" s="384"/>
      <c r="E83" s="384"/>
      <c r="F83" s="384"/>
      <c r="G83" s="384"/>
      <c r="H83" s="384"/>
      <c r="I83" s="384"/>
      <c r="J83" s="384"/>
      <c r="K83" s="384"/>
      <c r="L83" s="384"/>
      <c r="M83" s="385"/>
    </row>
    <row r="84" spans="1:13" x14ac:dyDescent="0.25">
      <c r="A84" s="386">
        <f>A80+1</f>
        <v>9</v>
      </c>
      <c r="B84" s="387"/>
      <c r="C84" s="393" t="s">
        <v>240</v>
      </c>
      <c r="D84" s="394"/>
      <c r="E84" s="394"/>
      <c r="F84" s="394"/>
      <c r="G84" s="394"/>
      <c r="H84" s="394"/>
      <c r="I84" s="394"/>
      <c r="J84" s="394"/>
      <c r="K84" s="394"/>
      <c r="L84" s="394"/>
      <c r="M84" s="252"/>
    </row>
    <row r="85" spans="1:13" x14ac:dyDescent="0.25">
      <c r="A85" s="386">
        <f>A84+1</f>
        <v>10</v>
      </c>
      <c r="B85" s="387"/>
      <c r="C85" s="393" t="s">
        <v>241</v>
      </c>
      <c r="D85" s="394"/>
      <c r="E85" s="394"/>
      <c r="F85" s="394"/>
      <c r="G85" s="394"/>
      <c r="H85" s="394"/>
      <c r="I85" s="394"/>
      <c r="J85" s="394"/>
      <c r="K85" s="394"/>
      <c r="L85" s="394"/>
      <c r="M85" s="252"/>
    </row>
    <row r="86" spans="1:13" x14ac:dyDescent="0.25">
      <c r="A86" s="386">
        <f>A85+1</f>
        <v>11</v>
      </c>
      <c r="B86" s="387"/>
      <c r="C86" s="393" t="s">
        <v>242</v>
      </c>
      <c r="D86" s="394"/>
      <c r="E86" s="394"/>
      <c r="F86" s="394"/>
      <c r="G86" s="394"/>
      <c r="H86" s="394"/>
      <c r="I86" s="394"/>
      <c r="J86" s="394"/>
      <c r="K86" s="394"/>
      <c r="L86" s="394"/>
      <c r="M86" s="252"/>
    </row>
    <row r="87" spans="1:13" x14ac:dyDescent="0.25">
      <c r="A87" s="386">
        <f>A86+1</f>
        <v>12</v>
      </c>
      <c r="B87" s="387"/>
      <c r="C87" s="451" t="s">
        <v>746</v>
      </c>
      <c r="D87" s="452"/>
      <c r="E87" s="452"/>
      <c r="F87" s="452"/>
      <c r="G87" s="452"/>
      <c r="H87" s="452"/>
      <c r="I87" s="452"/>
      <c r="J87" s="452"/>
      <c r="K87" s="452"/>
      <c r="L87" s="452"/>
      <c r="M87" s="252"/>
    </row>
    <row r="88" spans="1:13" ht="15.75" thickBot="1" x14ac:dyDescent="0.3">
      <c r="A88" s="362">
        <f>A87+1</f>
        <v>13</v>
      </c>
      <c r="B88" s="363"/>
      <c r="C88" s="453" t="s">
        <v>745</v>
      </c>
      <c r="D88" s="454"/>
      <c r="E88" s="454"/>
      <c r="F88" s="454"/>
      <c r="G88" s="454"/>
      <c r="H88" s="454"/>
      <c r="I88" s="454"/>
      <c r="J88" s="454"/>
      <c r="K88" s="454"/>
      <c r="L88" s="454"/>
      <c r="M88" s="253"/>
    </row>
    <row r="89" spans="1:13" x14ac:dyDescent="0.25">
      <c r="A89" s="449" t="s">
        <v>85</v>
      </c>
      <c r="B89" s="449"/>
      <c r="C89" s="449"/>
      <c r="D89" s="449"/>
      <c r="E89" s="449"/>
      <c r="F89" s="449"/>
      <c r="G89" s="449"/>
      <c r="H89" s="449"/>
      <c r="I89" s="449"/>
      <c r="J89" s="449"/>
      <c r="K89" s="449"/>
      <c r="L89" s="449"/>
      <c r="M89" s="449"/>
    </row>
    <row r="90" spans="1:13" x14ac:dyDescent="0.25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</row>
    <row r="91" spans="1:13" ht="69.75" customHeight="1" x14ac:dyDescent="0.25">
      <c r="A91" s="368" t="s">
        <v>765</v>
      </c>
      <c r="B91" s="368"/>
      <c r="C91" s="368"/>
      <c r="D91" s="368"/>
      <c r="E91" s="368"/>
      <c r="F91" s="368"/>
      <c r="G91" s="368"/>
      <c r="H91" s="368"/>
      <c r="I91" s="368"/>
      <c r="J91" s="368"/>
      <c r="K91" s="368"/>
      <c r="L91" s="368"/>
      <c r="M91" s="368"/>
    </row>
    <row r="92" spans="1:13" x14ac:dyDescent="0.25">
      <c r="A92" s="368"/>
      <c r="B92" s="3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</row>
    <row r="93" spans="1:13" ht="115.5" customHeight="1" x14ac:dyDescent="0.25">
      <c r="A93" s="504" t="s">
        <v>766</v>
      </c>
      <c r="B93" s="504"/>
      <c r="C93" s="504"/>
      <c r="D93" s="504"/>
      <c r="E93" s="504"/>
      <c r="F93" s="504"/>
      <c r="G93" s="504"/>
      <c r="H93" s="504"/>
      <c r="I93" s="504"/>
      <c r="J93" s="504"/>
      <c r="K93" s="504"/>
      <c r="L93" s="504"/>
      <c r="M93" s="504"/>
    </row>
    <row r="94" spans="1:13" s="1" customFormat="1" ht="15.75" x14ac:dyDescent="0.25">
      <c r="A94" s="450" t="s">
        <v>657</v>
      </c>
      <c r="B94" s="450"/>
      <c r="C94" s="450"/>
      <c r="D94" s="450"/>
      <c r="E94" s="450"/>
      <c r="F94" s="450"/>
      <c r="G94" s="450"/>
      <c r="H94" s="450"/>
      <c r="I94" s="450"/>
      <c r="J94" s="450"/>
      <c r="K94" s="450"/>
      <c r="L94" s="450"/>
      <c r="M94" s="450"/>
    </row>
    <row r="95" spans="1:13" s="1" customFormat="1" ht="15.75" x14ac:dyDescent="0.25">
      <c r="A95" s="25"/>
      <c r="B95" s="445" t="str">
        <f>Паспорт!A31</f>
        <v xml:space="preserve"> </v>
      </c>
      <c r="C95" s="446"/>
      <c r="D95" s="446"/>
      <c r="E95" s="25"/>
      <c r="F95" s="447" t="s">
        <v>160</v>
      </c>
      <c r="G95" s="447"/>
      <c r="H95" s="447"/>
      <c r="I95" s="25"/>
      <c r="J95" s="448" t="str">
        <f>Паспорт!G31</f>
        <v xml:space="preserve"> </v>
      </c>
      <c r="K95" s="447"/>
      <c r="L95" s="447"/>
      <c r="M95" s="26"/>
    </row>
    <row r="96" spans="1:13" s="1" customFormat="1" ht="16.5" x14ac:dyDescent="0.25">
      <c r="A96" s="27"/>
      <c r="B96" s="382" t="s">
        <v>84</v>
      </c>
      <c r="C96" s="382"/>
      <c r="D96" s="382"/>
      <c r="E96" s="27"/>
      <c r="F96" s="364" t="s">
        <v>13</v>
      </c>
      <c r="G96" s="364"/>
      <c r="H96" s="364"/>
      <c r="I96" s="27"/>
      <c r="J96" s="364" t="s">
        <v>14</v>
      </c>
      <c r="K96" s="364"/>
      <c r="L96" s="364"/>
      <c r="M96" s="26"/>
    </row>
    <row r="97" spans="1:13" s="1" customFormat="1" ht="15.75" x14ac:dyDescent="0.25">
      <c r="A97" s="26"/>
      <c r="B97" s="28"/>
      <c r="C97" s="28"/>
      <c r="D97" s="28"/>
      <c r="E97" s="28"/>
      <c r="F97" s="26"/>
      <c r="G97" s="26"/>
      <c r="H97" s="26"/>
      <c r="I97" s="26"/>
      <c r="J97" s="26"/>
      <c r="K97" s="28"/>
      <c r="L97" s="26"/>
      <c r="M97" s="26"/>
    </row>
    <row r="98" spans="1:13" ht="15.75" x14ac:dyDescent="0.25">
      <c r="A98" s="27"/>
      <c r="B98" s="436" t="s">
        <v>83</v>
      </c>
      <c r="C98" s="436"/>
      <c r="D98" s="437"/>
      <c r="E98" s="437"/>
      <c r="F98" s="27"/>
      <c r="G98" s="27"/>
      <c r="H98" s="29"/>
      <c r="I98" s="4"/>
      <c r="J98" s="6"/>
      <c r="K98" s="4"/>
      <c r="L98" s="4" t="s">
        <v>764</v>
      </c>
      <c r="M98" s="4"/>
    </row>
    <row r="99" spans="1:13" ht="33" customHeight="1" x14ac:dyDescent="0.25">
      <c r="A99" s="366"/>
      <c r="B99" s="366"/>
      <c r="C99" s="366"/>
      <c r="D99" s="366"/>
      <c r="E99" s="366"/>
      <c r="F99" s="366"/>
      <c r="G99" s="366"/>
      <c r="H99" s="366"/>
      <c r="I99" s="366"/>
      <c r="J99" s="366"/>
      <c r="K99" s="366"/>
      <c r="L99" s="367"/>
      <c r="M99" s="367"/>
    </row>
    <row r="100" spans="1:13" x14ac:dyDescent="0.25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33"/>
      <c r="L100" s="26"/>
      <c r="M100" s="26"/>
    </row>
    <row r="101" spans="1:13" x14ac:dyDescent="0.25">
      <c r="A101" s="364"/>
      <c r="B101" s="365"/>
      <c r="C101" s="365"/>
      <c r="D101" s="365"/>
      <c r="E101" s="365"/>
      <c r="F101" s="365"/>
      <c r="G101" s="361"/>
      <c r="H101" s="361"/>
      <c r="I101" s="361"/>
      <c r="J101" s="361"/>
      <c r="K101" s="361"/>
      <c r="L101" s="26"/>
      <c r="M101" s="26"/>
    </row>
    <row r="102" spans="1:13" x14ac:dyDescent="0.25">
      <c r="A102" s="138"/>
      <c r="B102" s="138"/>
      <c r="C102" s="364"/>
      <c r="D102" s="364"/>
      <c r="E102" s="364"/>
      <c r="F102" s="364"/>
      <c r="G102" s="138"/>
      <c r="H102" s="364"/>
      <c r="I102" s="364"/>
      <c r="J102" s="364"/>
      <c r="K102" s="33"/>
      <c r="L102" s="26"/>
      <c r="M102" s="26"/>
    </row>
  </sheetData>
  <sheetProtection password="CF7A" sheet="1" formatCells="0" formatRows="0" insertRows="0" selectLockedCells="1"/>
  <mergeCells count="138">
    <mergeCell ref="E10:M10"/>
    <mergeCell ref="E7:M7"/>
    <mergeCell ref="E12:M12"/>
    <mergeCell ref="A93:M93"/>
    <mergeCell ref="A92:M92"/>
    <mergeCell ref="A26:D30"/>
    <mergeCell ref="A31:D33"/>
    <mergeCell ref="F32:G32"/>
    <mergeCell ref="C62:L62"/>
    <mergeCell ref="C57:L57"/>
    <mergeCell ref="C58:L58"/>
    <mergeCell ref="A34:D43"/>
    <mergeCell ref="C60:M60"/>
    <mergeCell ref="F35:G35"/>
    <mergeCell ref="F37:G37"/>
    <mergeCell ref="A52:A55"/>
    <mergeCell ref="F40:G40"/>
    <mergeCell ref="F41:G41"/>
    <mergeCell ref="F42:G42"/>
    <mergeCell ref="C55:L55"/>
    <mergeCell ref="C53:L53"/>
    <mergeCell ref="C54:L54"/>
    <mergeCell ref="F29:K29"/>
    <mergeCell ref="F30:K30"/>
    <mergeCell ref="H1:M1"/>
    <mergeCell ref="L28:M28"/>
    <mergeCell ref="L27:M27"/>
    <mergeCell ref="L26:M26"/>
    <mergeCell ref="A3:M3"/>
    <mergeCell ref="L4:M4"/>
    <mergeCell ref="E4:J5"/>
    <mergeCell ref="L5:M5"/>
    <mergeCell ref="A4:D5"/>
    <mergeCell ref="E6:M6"/>
    <mergeCell ref="E14:M14"/>
    <mergeCell ref="A2:M2"/>
    <mergeCell ref="E17:F17"/>
    <mergeCell ref="E8:M8"/>
    <mergeCell ref="E9:M9"/>
    <mergeCell ref="J16:M16"/>
    <mergeCell ref="F27:K27"/>
    <mergeCell ref="F26:K26"/>
    <mergeCell ref="E11:M11"/>
    <mergeCell ref="G16:I16"/>
    <mergeCell ref="E18:M18"/>
    <mergeCell ref="E19:M19"/>
    <mergeCell ref="A6:D19"/>
    <mergeCell ref="E21:K21"/>
    <mergeCell ref="A80:A82"/>
    <mergeCell ref="A72:A75"/>
    <mergeCell ref="A76:A79"/>
    <mergeCell ref="A84:B84"/>
    <mergeCell ref="C84:L84"/>
    <mergeCell ref="C70:L70"/>
    <mergeCell ref="F36:G36"/>
    <mergeCell ref="A51:M51"/>
    <mergeCell ref="B95:D95"/>
    <mergeCell ref="F95:H95"/>
    <mergeCell ref="C81:L81"/>
    <mergeCell ref="J95:L95"/>
    <mergeCell ref="A89:M89"/>
    <mergeCell ref="A94:M94"/>
    <mergeCell ref="C87:L87"/>
    <mergeCell ref="A87:B87"/>
    <mergeCell ref="C67:L67"/>
    <mergeCell ref="C76:M76"/>
    <mergeCell ref="C82:L82"/>
    <mergeCell ref="C69:L69"/>
    <mergeCell ref="C88:L88"/>
    <mergeCell ref="C71:L71"/>
    <mergeCell ref="A85:B85"/>
    <mergeCell ref="C61:L61"/>
    <mergeCell ref="C79:L79"/>
    <mergeCell ref="C72:M72"/>
    <mergeCell ref="C63:L63"/>
    <mergeCell ref="C56:M56"/>
    <mergeCell ref="K33:M33"/>
    <mergeCell ref="C78:L78"/>
    <mergeCell ref="C73:L73"/>
    <mergeCell ref="C74:L74"/>
    <mergeCell ref="B98:E98"/>
    <mergeCell ref="C52:M52"/>
    <mergeCell ref="C86:L86"/>
    <mergeCell ref="F33:I33"/>
    <mergeCell ref="F38:G38"/>
    <mergeCell ref="F39:G39"/>
    <mergeCell ref="F49:G49"/>
    <mergeCell ref="C75:L75"/>
    <mergeCell ref="C77:L77"/>
    <mergeCell ref="C68:M68"/>
    <mergeCell ref="G17:H17"/>
    <mergeCell ref="G15:I15"/>
    <mergeCell ref="J17:M17"/>
    <mergeCell ref="C64:M64"/>
    <mergeCell ref="A64:A67"/>
    <mergeCell ref="C65:L65"/>
    <mergeCell ref="C66:L66"/>
    <mergeCell ref="A56:A59"/>
    <mergeCell ref="A60:A63"/>
    <mergeCell ref="C59:L59"/>
    <mergeCell ref="A20:D25"/>
    <mergeCell ref="L29:M29"/>
    <mergeCell ref="L30:M30"/>
    <mergeCell ref="E22:K22"/>
    <mergeCell ref="E23:K23"/>
    <mergeCell ref="E24:K24"/>
    <mergeCell ref="E25:K25"/>
    <mergeCell ref="L20:M20"/>
    <mergeCell ref="L21:M21"/>
    <mergeCell ref="L22:M22"/>
    <mergeCell ref="L25:M25"/>
    <mergeCell ref="L23:M23"/>
    <mergeCell ref="L24:M24"/>
    <mergeCell ref="E20:K20"/>
    <mergeCell ref="E13:M13"/>
    <mergeCell ref="F28:K28"/>
    <mergeCell ref="G101:K101"/>
    <mergeCell ref="A88:B88"/>
    <mergeCell ref="C102:F102"/>
    <mergeCell ref="H102:J102"/>
    <mergeCell ref="A101:F101"/>
    <mergeCell ref="A99:M99"/>
    <mergeCell ref="J96:L96"/>
    <mergeCell ref="A91:M91"/>
    <mergeCell ref="A44:D50"/>
    <mergeCell ref="F45:G45"/>
    <mergeCell ref="F46:G46"/>
    <mergeCell ref="F47:G47"/>
    <mergeCell ref="F48:G48"/>
    <mergeCell ref="B96:D96"/>
    <mergeCell ref="F96:H96"/>
    <mergeCell ref="A83:M83"/>
    <mergeCell ref="A86:B86"/>
    <mergeCell ref="C80:M80"/>
    <mergeCell ref="A68:A71"/>
    <mergeCell ref="C85:L85"/>
    <mergeCell ref="J15:M15"/>
    <mergeCell ref="E15:F16"/>
  </mergeCells>
  <conditionalFormatting sqref="E4:J5">
    <cfRule type="cellIs" dxfId="69" priority="14" operator="equal">
      <formula>0</formula>
    </cfRule>
  </conditionalFormatting>
  <conditionalFormatting sqref="E4:J5 L4:M5 E7:M7 E9:M9 M84:M88 G17:H17 J17:M17 G15:M15 M53:M55 M57:M59 M61:M63 M65:M67 M69:M71 M73:M75 M77:M79 M81:M82 E11 E30:F30 L30 E13 E27:K29 H36:K42">
    <cfRule type="containsBlanks" dxfId="68" priority="13">
      <formula>LEN(TRIM(E4))=0</formula>
    </cfRule>
  </conditionalFormatting>
  <conditionalFormatting sqref="G101:K101">
    <cfRule type="containsText" dxfId="67" priority="9" operator="containsText" text="_">
      <formula>NOT(ISERROR(SEARCH("_",G101)))</formula>
    </cfRule>
  </conditionalFormatting>
  <conditionalFormatting sqref="L21:L25">
    <cfRule type="containsBlanks" dxfId="66" priority="8">
      <formula>LEN(TRIM(L21))=0</formula>
    </cfRule>
  </conditionalFormatting>
  <conditionalFormatting sqref="E21:E25">
    <cfRule type="containsBlanks" dxfId="65" priority="6">
      <formula>LEN(TRIM(E21))=0</formula>
    </cfRule>
  </conditionalFormatting>
  <conditionalFormatting sqref="H46:K49">
    <cfRule type="containsBlanks" dxfId="64" priority="5">
      <formula>LEN(TRIM(H46))=0</formula>
    </cfRule>
  </conditionalFormatting>
  <conditionalFormatting sqref="L32">
    <cfRule type="containsBlanks" dxfId="63" priority="4">
      <formula>LEN(TRIM(L32))=0</formula>
    </cfRule>
  </conditionalFormatting>
  <conditionalFormatting sqref="F32">
    <cfRule type="containsBlanks" dxfId="62" priority="3">
      <formula>LEN(TRIM(F32))=0</formula>
    </cfRule>
  </conditionalFormatting>
  <conditionalFormatting sqref="E19">
    <cfRule type="containsBlanks" dxfId="61" priority="2">
      <formula>LEN(TRIM(E19))=0</formula>
    </cfRule>
  </conditionalFormatting>
  <conditionalFormatting sqref="L27:L29">
    <cfRule type="containsBlanks" dxfId="60" priority="1">
      <formula>LEN(TRIM(L27))=0</formula>
    </cfRule>
  </conditionalFormatting>
  <dataValidations count="6">
    <dataValidation type="list" allowBlank="1" showInputMessage="1" showErrorMessage="1" sqref="M81:M82 M77:M79 M73:M75 M61:M63 M69:M71 M65:M67 M57:M59 M53:M55">
      <formula1>"X"</formula1>
    </dataValidation>
    <dataValidation type="decimal" allowBlank="1" showInputMessage="1" showErrorMessage="1" errorTitle="только числовые значения" prompt="тысяч рублей" sqref="H46:K49 H36:K42">
      <formula1>-100000000000</formula1>
      <formula2>1000000000000</formula2>
    </dataValidation>
    <dataValidation type="textLength" allowBlank="1" showInputMessage="1" showErrorMessage="1" errorTitle="Проверить количество знаков" error="ИНН у юр.лиц имеет 10 знаков , ИНН у ИП имеет 12 знаков" sqref="L4:M4 M25 L21:M23 L24:L25 L27:M29">
      <formula1>10</formula1>
      <formula2>12</formula2>
    </dataValidation>
    <dataValidation type="textLength" allowBlank="1" showInputMessage="1" showErrorMessage="1" errorTitle="Проверить количество знаков" error="ОГРН содержит 13 знаков, ОГРНИП содержит 15 знаков" sqref="L5:M5">
      <formula1>12</formula1>
      <formula2>15</formula2>
    </dataValidation>
    <dataValidation type="textLength" allowBlank="1" showInputMessage="1" showErrorMessage="1" errorTitle="Проверить количество знаков" error="ИНН у юр.лиц имеет 10 знаков , ИНН у ИП/физ.лиц имеет 12 знаков" sqref="L30:M30">
      <formula1>10</formula1>
      <formula2>12</formula2>
    </dataValidation>
    <dataValidation type="list" allowBlank="1" showInputMessage="1" showErrorMessage="1" sqref="L32">
      <formula1>"да,нет"</formula1>
    </dataValidation>
  </dataValidations>
  <pageMargins left="0.23622047244094491" right="0.23622047244094491" top="0.55118110236220474" bottom="0.74803149606299213" header="0.31496062992125984" footer="0.31496062992125984"/>
  <pageSetup paperSize="9" scale="80" fitToHeight="0" orientation="portrait" blackAndWhite="1" r:id="rId1"/>
  <rowBreaks count="2" manualBreakCount="2">
    <brk id="51" max="12" man="1"/>
    <brk id="8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99"/>
    <pageSetUpPr fitToPage="1"/>
  </sheetPr>
  <dimension ref="A1:Z245"/>
  <sheetViews>
    <sheetView view="pageBreakPreview" topLeftCell="A78" zoomScale="70" zoomScaleNormal="85" zoomScaleSheetLayoutView="70" workbookViewId="0">
      <selection activeCell="E54" sqref="E54"/>
    </sheetView>
  </sheetViews>
  <sheetFormatPr defaultColWidth="9.140625" defaultRowHeight="15" x14ac:dyDescent="0.25"/>
  <cols>
    <col min="1" max="1" width="4.7109375" style="63" customWidth="1"/>
    <col min="2" max="2" width="5.7109375" style="63" customWidth="1"/>
    <col min="3" max="3" width="17.28515625" style="63" customWidth="1"/>
    <col min="4" max="4" width="8" style="63" customWidth="1"/>
    <col min="5" max="5" width="1.140625" style="63" customWidth="1"/>
    <col min="6" max="6" width="5.5703125" style="63" customWidth="1"/>
    <col min="7" max="7" width="13.42578125" style="63" customWidth="1"/>
    <col min="8" max="8" width="10" style="63" customWidth="1"/>
    <col min="9" max="9" width="12" style="63" customWidth="1"/>
    <col min="10" max="10" width="11.5703125" style="63" customWidth="1"/>
    <col min="11" max="11" width="9.28515625" style="63" customWidth="1"/>
    <col min="12" max="12" width="13" style="63" customWidth="1"/>
    <col min="13" max="13" width="12.28515625" style="63" customWidth="1"/>
    <col min="14" max="14" width="13.5703125" style="63" customWidth="1"/>
    <col min="15" max="15" width="15.7109375" style="63" customWidth="1"/>
    <col min="16" max="16" width="2" style="63" customWidth="1"/>
    <col min="17" max="17" width="66.5703125" style="63" customWidth="1"/>
    <col min="18" max="16384" width="9.140625" style="63"/>
  </cols>
  <sheetData>
    <row r="1" spans="1:26" ht="17.2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455"/>
      <c r="K1" s="455"/>
      <c r="L1" s="455"/>
      <c r="M1" s="455"/>
      <c r="N1" s="455"/>
      <c r="O1" s="455"/>
      <c r="P1" s="455"/>
    </row>
    <row r="2" spans="1:26" ht="26.25" customHeight="1" x14ac:dyDescent="0.25">
      <c r="A2" s="479" t="s">
        <v>15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</row>
    <row r="3" spans="1:26" ht="14.25" customHeight="1" thickBot="1" x14ac:dyDescent="0.3">
      <c r="A3" s="456" t="s">
        <v>680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26" ht="3.75" customHeight="1" thickBot="1" x14ac:dyDescent="0.3">
      <c r="A4" s="64"/>
      <c r="B4" s="65"/>
      <c r="C4" s="65"/>
      <c r="D4" s="65"/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713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ht="45.6" customHeight="1" thickBot="1" x14ac:dyDescent="0.3">
      <c r="A5" s="531" t="s">
        <v>649</v>
      </c>
      <c r="B5" s="532"/>
      <c r="C5" s="532"/>
      <c r="D5" s="532"/>
      <c r="E5" s="711"/>
      <c r="F5" s="712"/>
      <c r="G5" s="712"/>
      <c r="H5" s="712"/>
      <c r="I5" s="712"/>
      <c r="J5" s="712"/>
      <c r="K5" s="712"/>
      <c r="L5" s="717" t="s">
        <v>681</v>
      </c>
      <c r="M5" s="718"/>
      <c r="N5" s="776"/>
      <c r="O5" s="777"/>
      <c r="P5" s="714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 ht="48.75" customHeight="1" thickBot="1" x14ac:dyDescent="0.3">
      <c r="A6" s="715" t="s">
        <v>763</v>
      </c>
      <c r="B6" s="716"/>
      <c r="C6" s="716"/>
      <c r="D6" s="716"/>
      <c r="E6" s="778"/>
      <c r="F6" s="779"/>
      <c r="G6" s="779"/>
      <c r="H6" s="779"/>
      <c r="I6" s="779"/>
      <c r="J6" s="779"/>
      <c r="K6" s="779"/>
      <c r="L6" s="779"/>
      <c r="M6" s="779"/>
      <c r="N6" s="779"/>
      <c r="O6" s="780"/>
      <c r="P6" s="66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6" ht="56.45" customHeight="1" thickBot="1" x14ac:dyDescent="0.3">
      <c r="A7" s="715" t="s">
        <v>744</v>
      </c>
      <c r="B7" s="716"/>
      <c r="C7" s="716"/>
      <c r="D7" s="716"/>
      <c r="E7" s="778"/>
      <c r="F7" s="779"/>
      <c r="G7" s="779"/>
      <c r="H7" s="779"/>
      <c r="I7" s="779"/>
      <c r="J7" s="779"/>
      <c r="K7" s="779"/>
      <c r="L7" s="779"/>
      <c r="M7" s="779"/>
      <c r="N7" s="779"/>
      <c r="O7" s="780"/>
      <c r="P7" s="66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spans="1:26" ht="56.45" customHeight="1" thickBot="1" x14ac:dyDescent="0.3">
      <c r="A8" s="715" t="s">
        <v>739</v>
      </c>
      <c r="B8" s="716"/>
      <c r="C8" s="716"/>
      <c r="D8" s="716"/>
      <c r="E8" s="778"/>
      <c r="F8" s="779"/>
      <c r="G8" s="779"/>
      <c r="H8" s="779"/>
      <c r="I8" s="779"/>
      <c r="J8" s="779"/>
      <c r="K8" s="779"/>
      <c r="L8" s="779"/>
      <c r="M8" s="779"/>
      <c r="N8" s="779"/>
      <c r="O8" s="780"/>
      <c r="P8" s="212"/>
      <c r="Q8" s="147"/>
      <c r="R8" s="147"/>
      <c r="S8" s="147"/>
      <c r="T8" s="147"/>
      <c r="U8" s="147"/>
      <c r="V8" s="147"/>
      <c r="W8" s="147"/>
      <c r="X8" s="147"/>
      <c r="Y8" s="147"/>
      <c r="Z8" s="147"/>
    </row>
    <row r="9" spans="1:26" ht="13.9" customHeight="1" thickBot="1" x14ac:dyDescent="0.3">
      <c r="A9" s="531" t="s">
        <v>759</v>
      </c>
      <c r="B9" s="532"/>
      <c r="C9" s="532"/>
      <c r="D9" s="533"/>
      <c r="E9" s="234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84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ht="65.45" customHeight="1" x14ac:dyDescent="0.25">
      <c r="A10" s="534"/>
      <c r="B10" s="535"/>
      <c r="C10" s="535"/>
      <c r="D10" s="536"/>
      <c r="E10" s="208"/>
      <c r="F10" s="784" t="s">
        <v>732</v>
      </c>
      <c r="G10" s="524"/>
      <c r="H10" s="524"/>
      <c r="I10" s="524" t="s">
        <v>731</v>
      </c>
      <c r="J10" s="524"/>
      <c r="K10" s="524" t="s">
        <v>761</v>
      </c>
      <c r="L10" s="524"/>
      <c r="M10" s="524"/>
      <c r="N10" s="524" t="s">
        <v>733</v>
      </c>
      <c r="O10" s="787"/>
      <c r="P10" s="66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ht="24" customHeight="1" x14ac:dyDescent="0.25">
      <c r="A11" s="534"/>
      <c r="B11" s="535"/>
      <c r="C11" s="535"/>
      <c r="D11" s="536"/>
      <c r="E11" s="213"/>
      <c r="F11" s="545"/>
      <c r="G11" s="523"/>
      <c r="H11" s="523"/>
      <c r="I11" s="523"/>
      <c r="J11" s="523"/>
      <c r="K11" s="523"/>
      <c r="L11" s="523"/>
      <c r="M11" s="523"/>
      <c r="N11" s="523"/>
      <c r="O11" s="546"/>
      <c r="P11" s="66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ht="24" customHeight="1" x14ac:dyDescent="0.25">
      <c r="A12" s="534"/>
      <c r="B12" s="535"/>
      <c r="C12" s="535"/>
      <c r="D12" s="536"/>
      <c r="E12" s="213"/>
      <c r="F12" s="545"/>
      <c r="G12" s="523"/>
      <c r="H12" s="523"/>
      <c r="I12" s="523"/>
      <c r="J12" s="523"/>
      <c r="K12" s="523"/>
      <c r="L12" s="523"/>
      <c r="M12" s="523"/>
      <c r="N12" s="523"/>
      <c r="O12" s="546"/>
      <c r="P12" s="66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ht="24" customHeight="1" x14ac:dyDescent="0.25">
      <c r="A13" s="534"/>
      <c r="B13" s="535"/>
      <c r="C13" s="535"/>
      <c r="D13" s="536"/>
      <c r="E13" s="233"/>
      <c r="F13" s="525"/>
      <c r="G13" s="526"/>
      <c r="H13" s="527"/>
      <c r="I13" s="528"/>
      <c r="J13" s="527"/>
      <c r="K13" s="528"/>
      <c r="L13" s="526"/>
      <c r="M13" s="527"/>
      <c r="N13" s="528"/>
      <c r="O13" s="786"/>
      <c r="P13" s="66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ht="24" customHeight="1" thickBot="1" x14ac:dyDescent="0.3">
      <c r="A14" s="534"/>
      <c r="B14" s="535"/>
      <c r="C14" s="535"/>
      <c r="D14" s="536"/>
      <c r="E14" s="214"/>
      <c r="F14" s="785" t="s">
        <v>760</v>
      </c>
      <c r="G14" s="529"/>
      <c r="H14" s="529"/>
      <c r="I14" s="529"/>
      <c r="J14" s="529"/>
      <c r="K14" s="529"/>
      <c r="L14" s="529"/>
      <c r="M14" s="529"/>
      <c r="N14" s="529"/>
      <c r="O14" s="530"/>
      <c r="P14" s="66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ht="13.9" customHeight="1" thickBot="1" x14ac:dyDescent="0.3">
      <c r="A15" s="537"/>
      <c r="B15" s="538"/>
      <c r="C15" s="538"/>
      <c r="D15" s="539"/>
      <c r="E15" s="209"/>
      <c r="F15" s="210"/>
      <c r="G15" s="210"/>
      <c r="H15" s="211"/>
      <c r="I15" s="211"/>
      <c r="J15" s="211"/>
      <c r="K15" s="211"/>
      <c r="L15" s="211"/>
      <c r="M15" s="211"/>
      <c r="N15" s="211"/>
      <c r="O15" s="211"/>
      <c r="P15" s="212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ht="13.9" customHeight="1" thickBot="1" x14ac:dyDescent="0.3">
      <c r="A16" s="531" t="s">
        <v>758</v>
      </c>
      <c r="B16" s="532"/>
      <c r="C16" s="532"/>
      <c r="D16" s="533"/>
      <c r="E16" s="236"/>
      <c r="F16" s="235"/>
      <c r="G16" s="235"/>
      <c r="H16" s="237"/>
      <c r="I16" s="237"/>
      <c r="J16" s="237"/>
      <c r="K16" s="237"/>
      <c r="L16" s="237"/>
      <c r="M16" s="237"/>
      <c r="N16" s="237"/>
      <c r="O16" s="237"/>
      <c r="P16" s="84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ht="39" customHeight="1" x14ac:dyDescent="0.25">
      <c r="A17" s="534"/>
      <c r="B17" s="535"/>
      <c r="C17" s="535"/>
      <c r="D17" s="536"/>
      <c r="E17" s="232"/>
      <c r="F17" s="540" t="s">
        <v>736</v>
      </c>
      <c r="G17" s="541"/>
      <c r="H17" s="542"/>
      <c r="I17" s="543" t="s">
        <v>731</v>
      </c>
      <c r="J17" s="542"/>
      <c r="K17" s="543" t="s">
        <v>737</v>
      </c>
      <c r="L17" s="541"/>
      <c r="M17" s="542"/>
      <c r="N17" s="543" t="s">
        <v>733</v>
      </c>
      <c r="O17" s="544"/>
      <c r="P17" s="66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ht="24" customHeight="1" x14ac:dyDescent="0.25">
      <c r="A18" s="534"/>
      <c r="B18" s="535"/>
      <c r="C18" s="535"/>
      <c r="D18" s="536"/>
      <c r="E18" s="232"/>
      <c r="F18" s="545"/>
      <c r="G18" s="523"/>
      <c r="H18" s="523"/>
      <c r="I18" s="523"/>
      <c r="J18" s="523"/>
      <c r="K18" s="523"/>
      <c r="L18" s="523"/>
      <c r="M18" s="523"/>
      <c r="N18" s="523"/>
      <c r="O18" s="546"/>
      <c r="P18" s="66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ht="24" customHeight="1" x14ac:dyDescent="0.25">
      <c r="A19" s="534"/>
      <c r="B19" s="535"/>
      <c r="C19" s="535"/>
      <c r="D19" s="536"/>
      <c r="E19" s="232"/>
      <c r="F19" s="545"/>
      <c r="G19" s="523"/>
      <c r="H19" s="523"/>
      <c r="I19" s="523"/>
      <c r="J19" s="523"/>
      <c r="K19" s="523"/>
      <c r="L19" s="523"/>
      <c r="M19" s="523"/>
      <c r="N19" s="523"/>
      <c r="O19" s="546"/>
      <c r="P19" s="66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ht="24" customHeight="1" x14ac:dyDescent="0.25">
      <c r="A20" s="534"/>
      <c r="B20" s="535"/>
      <c r="C20" s="535"/>
      <c r="D20" s="536"/>
      <c r="E20" s="232"/>
      <c r="F20" s="525"/>
      <c r="G20" s="526"/>
      <c r="H20" s="527"/>
      <c r="I20" s="528"/>
      <c r="J20" s="527"/>
      <c r="K20" s="528"/>
      <c r="L20" s="526"/>
      <c r="M20" s="527"/>
      <c r="N20" s="528"/>
      <c r="O20" s="786"/>
      <c r="P20" s="66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ht="24" customHeight="1" thickBot="1" x14ac:dyDescent="0.3">
      <c r="A21" s="534"/>
      <c r="B21" s="535"/>
      <c r="C21" s="535"/>
      <c r="D21" s="536"/>
      <c r="E21" s="232"/>
      <c r="F21" s="785" t="s">
        <v>760</v>
      </c>
      <c r="G21" s="529"/>
      <c r="H21" s="529"/>
      <c r="I21" s="529"/>
      <c r="J21" s="529"/>
      <c r="K21" s="529"/>
      <c r="L21" s="529"/>
      <c r="M21" s="529"/>
      <c r="N21" s="529"/>
      <c r="O21" s="530"/>
      <c r="P21" s="66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ht="24" customHeight="1" thickBot="1" x14ac:dyDescent="0.3">
      <c r="A22" s="537"/>
      <c r="B22" s="538"/>
      <c r="C22" s="538"/>
      <c r="D22" s="539"/>
      <c r="E22" s="209"/>
      <c r="F22" s="210"/>
      <c r="G22" s="210"/>
      <c r="H22" s="211"/>
      <c r="I22" s="211"/>
      <c r="J22" s="211"/>
      <c r="K22" s="211"/>
      <c r="L22" s="211"/>
      <c r="M22" s="211"/>
      <c r="N22" s="211"/>
      <c r="O22" s="211"/>
      <c r="P22" s="212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ht="54" customHeight="1" thickBot="1" x14ac:dyDescent="0.3">
      <c r="A23" s="715" t="s">
        <v>729</v>
      </c>
      <c r="B23" s="716"/>
      <c r="C23" s="716"/>
      <c r="D23" s="716"/>
      <c r="E23" s="781"/>
      <c r="F23" s="782"/>
      <c r="G23" s="782"/>
      <c r="H23" s="782"/>
      <c r="I23" s="782"/>
      <c r="J23" s="782"/>
      <c r="K23" s="782"/>
      <c r="L23" s="782"/>
      <c r="M23" s="782"/>
      <c r="N23" s="782"/>
      <c r="O23" s="783"/>
      <c r="P23" s="215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ht="8.25" customHeight="1" thickBot="1" x14ac:dyDescent="0.3">
      <c r="A24" s="531" t="s">
        <v>734</v>
      </c>
      <c r="B24" s="532"/>
      <c r="C24" s="532"/>
      <c r="D24" s="533"/>
      <c r="E24" s="67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ht="57.6" customHeight="1" x14ac:dyDescent="0.25">
      <c r="A25" s="534"/>
      <c r="B25" s="535"/>
      <c r="C25" s="535"/>
      <c r="D25" s="536"/>
      <c r="E25" s="69"/>
      <c r="F25" s="229" t="s">
        <v>116</v>
      </c>
      <c r="G25" s="524" t="s">
        <v>128</v>
      </c>
      <c r="H25" s="524"/>
      <c r="I25" s="524"/>
      <c r="J25" s="524" t="s">
        <v>638</v>
      </c>
      <c r="K25" s="524"/>
      <c r="L25" s="188" t="s">
        <v>122</v>
      </c>
      <c r="M25" s="524" t="s">
        <v>743</v>
      </c>
      <c r="N25" s="524"/>
      <c r="O25" s="189" t="s">
        <v>237</v>
      </c>
      <c r="P25" s="66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ht="12.75" customHeight="1" x14ac:dyDescent="0.25">
      <c r="A26" s="534"/>
      <c r="B26" s="535"/>
      <c r="C26" s="535"/>
      <c r="D26" s="536"/>
      <c r="E26" s="69"/>
      <c r="F26" s="225">
        <v>1</v>
      </c>
      <c r="G26" s="682"/>
      <c r="H26" s="682"/>
      <c r="I26" s="682"/>
      <c r="J26" s="683"/>
      <c r="K26" s="683"/>
      <c r="L26" s="254" t="s">
        <v>181</v>
      </c>
      <c r="M26" s="682"/>
      <c r="N26" s="682"/>
      <c r="O26" s="255"/>
      <c r="P26" s="66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ht="12.75" customHeight="1" x14ac:dyDescent="0.25">
      <c r="A27" s="534"/>
      <c r="B27" s="535"/>
      <c r="C27" s="535"/>
      <c r="D27" s="536"/>
      <c r="E27" s="69"/>
      <c r="F27" s="225">
        <v>2</v>
      </c>
      <c r="G27" s="682"/>
      <c r="H27" s="682"/>
      <c r="I27" s="682"/>
      <c r="J27" s="683"/>
      <c r="K27" s="683"/>
      <c r="L27" s="254" t="s">
        <v>181</v>
      </c>
      <c r="M27" s="682"/>
      <c r="N27" s="682"/>
      <c r="O27" s="256"/>
      <c r="P27" s="66"/>
      <c r="Q27" s="147"/>
      <c r="R27" s="147"/>
      <c r="S27" s="147"/>
      <c r="T27" s="147"/>
      <c r="U27" s="147"/>
      <c r="V27" s="147"/>
      <c r="W27" s="147"/>
      <c r="X27" s="147"/>
      <c r="Y27" s="147"/>
      <c r="Z27" s="147"/>
    </row>
    <row r="28" spans="1:26" ht="12.75" customHeight="1" x14ac:dyDescent="0.25">
      <c r="A28" s="534"/>
      <c r="B28" s="535"/>
      <c r="C28" s="535"/>
      <c r="D28" s="536"/>
      <c r="E28" s="69"/>
      <c r="F28" s="225">
        <v>3</v>
      </c>
      <c r="G28" s="682"/>
      <c r="H28" s="682"/>
      <c r="I28" s="682"/>
      <c r="J28" s="683"/>
      <c r="K28" s="683"/>
      <c r="L28" s="254" t="s">
        <v>181</v>
      </c>
      <c r="M28" s="682"/>
      <c r="N28" s="682"/>
      <c r="O28" s="256"/>
      <c r="P28" s="66"/>
      <c r="Q28" s="147"/>
      <c r="R28" s="147"/>
      <c r="S28" s="147"/>
      <c r="T28" s="147"/>
      <c r="U28" s="147"/>
      <c r="V28" s="147"/>
      <c r="W28" s="147"/>
      <c r="X28" s="147"/>
      <c r="Y28" s="147"/>
      <c r="Z28" s="147"/>
    </row>
    <row r="29" spans="1:26" ht="12.75" customHeight="1" x14ac:dyDescent="0.25">
      <c r="A29" s="534"/>
      <c r="B29" s="535"/>
      <c r="C29" s="535"/>
      <c r="D29" s="536"/>
      <c r="E29" s="69"/>
      <c r="F29" s="225">
        <v>4</v>
      </c>
      <c r="G29" s="682"/>
      <c r="H29" s="682"/>
      <c r="I29" s="682"/>
      <c r="J29" s="683"/>
      <c r="K29" s="683"/>
      <c r="L29" s="254" t="s">
        <v>181</v>
      </c>
      <c r="M29" s="682"/>
      <c r="N29" s="682"/>
      <c r="O29" s="256"/>
      <c r="P29" s="66"/>
      <c r="Q29" s="147"/>
      <c r="R29" s="147"/>
      <c r="S29" s="147"/>
      <c r="T29" s="147"/>
      <c r="U29" s="147"/>
      <c r="V29" s="147"/>
      <c r="W29" s="147"/>
      <c r="X29" s="147"/>
      <c r="Y29" s="147"/>
      <c r="Z29" s="147"/>
    </row>
    <row r="30" spans="1:26" ht="12.75" customHeight="1" x14ac:dyDescent="0.25">
      <c r="A30" s="534"/>
      <c r="B30" s="535"/>
      <c r="C30" s="535"/>
      <c r="D30" s="536"/>
      <c r="E30" s="69"/>
      <c r="F30" s="225">
        <v>5</v>
      </c>
      <c r="G30" s="682"/>
      <c r="H30" s="682"/>
      <c r="I30" s="682"/>
      <c r="J30" s="683"/>
      <c r="K30" s="683"/>
      <c r="L30" s="254" t="s">
        <v>181</v>
      </c>
      <c r="M30" s="682"/>
      <c r="N30" s="682"/>
      <c r="O30" s="256"/>
      <c r="P30" s="66"/>
    </row>
    <row r="31" spans="1:26" ht="12.75" customHeight="1" thickBot="1" x14ac:dyDescent="0.3">
      <c r="A31" s="534"/>
      <c r="B31" s="535"/>
      <c r="C31" s="535"/>
      <c r="D31" s="536"/>
      <c r="E31" s="69"/>
      <c r="F31" s="705" t="str">
        <f>IF(J31=0,"","Итого")</f>
        <v/>
      </c>
      <c r="G31" s="706"/>
      <c r="H31" s="706"/>
      <c r="I31" s="706"/>
      <c r="J31" s="825">
        <f>SUM(J26:K30)</f>
        <v>0</v>
      </c>
      <c r="K31" s="825"/>
      <c r="L31" s="190"/>
      <c r="M31" s="678"/>
      <c r="N31" s="679"/>
      <c r="O31" s="191"/>
      <c r="P31" s="66"/>
    </row>
    <row r="32" spans="1:26" ht="6" customHeight="1" thickBot="1" x14ac:dyDescent="0.3">
      <c r="A32" s="226"/>
      <c r="B32" s="227"/>
      <c r="C32" s="227"/>
      <c r="D32" s="228"/>
      <c r="E32" s="69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1:26" ht="5.25" customHeight="1" thickBot="1" x14ac:dyDescent="0.3">
      <c r="A33" s="531" t="s">
        <v>735</v>
      </c>
      <c r="B33" s="532"/>
      <c r="C33" s="532"/>
      <c r="D33" s="533"/>
      <c r="E33" s="67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147"/>
      <c r="R33" s="147"/>
      <c r="S33" s="147"/>
      <c r="T33" s="147"/>
      <c r="U33" s="147"/>
      <c r="V33" s="147"/>
      <c r="W33" s="147"/>
      <c r="X33" s="147"/>
      <c r="Y33" s="147"/>
      <c r="Z33" s="147"/>
    </row>
    <row r="34" spans="1:26" ht="57.6" customHeight="1" x14ac:dyDescent="0.25">
      <c r="A34" s="534"/>
      <c r="B34" s="535"/>
      <c r="C34" s="535"/>
      <c r="D34" s="536"/>
      <c r="E34" s="69"/>
      <c r="F34" s="187" t="s">
        <v>116</v>
      </c>
      <c r="G34" s="524" t="s">
        <v>238</v>
      </c>
      <c r="H34" s="524"/>
      <c r="I34" s="524"/>
      <c r="J34" s="524" t="s">
        <v>638</v>
      </c>
      <c r="K34" s="524"/>
      <c r="L34" s="188" t="s">
        <v>122</v>
      </c>
      <c r="M34" s="524" t="s">
        <v>743</v>
      </c>
      <c r="N34" s="524"/>
      <c r="O34" s="189" t="s">
        <v>237</v>
      </c>
      <c r="P34" s="66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ht="12.75" customHeight="1" x14ac:dyDescent="0.25">
      <c r="A35" s="534"/>
      <c r="B35" s="535"/>
      <c r="C35" s="535"/>
      <c r="D35" s="536"/>
      <c r="E35" s="69"/>
      <c r="F35" s="175">
        <v>1</v>
      </c>
      <c r="G35" s="682"/>
      <c r="H35" s="682"/>
      <c r="I35" s="682"/>
      <c r="J35" s="683"/>
      <c r="K35" s="683"/>
      <c r="L35" s="254" t="s">
        <v>181</v>
      </c>
      <c r="M35" s="682"/>
      <c r="N35" s="682"/>
      <c r="O35" s="255"/>
      <c r="P35" s="66"/>
      <c r="Q35" s="147"/>
      <c r="R35" s="147"/>
      <c r="S35" s="147"/>
      <c r="T35" s="147"/>
      <c r="U35" s="147"/>
      <c r="V35" s="147"/>
      <c r="W35" s="147"/>
      <c r="X35" s="147"/>
      <c r="Y35" s="147"/>
      <c r="Z35" s="147"/>
    </row>
    <row r="36" spans="1:26" ht="12.75" customHeight="1" x14ac:dyDescent="0.25">
      <c r="A36" s="534"/>
      <c r="B36" s="535"/>
      <c r="C36" s="535"/>
      <c r="D36" s="536"/>
      <c r="E36" s="69"/>
      <c r="F36" s="175">
        <v>2</v>
      </c>
      <c r="G36" s="682"/>
      <c r="H36" s="682"/>
      <c r="I36" s="682"/>
      <c r="J36" s="683"/>
      <c r="K36" s="683"/>
      <c r="L36" s="254" t="s">
        <v>181</v>
      </c>
      <c r="M36" s="682"/>
      <c r="N36" s="682"/>
      <c r="O36" s="256"/>
      <c r="P36" s="66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ht="12.75" customHeight="1" x14ac:dyDescent="0.25">
      <c r="A37" s="534"/>
      <c r="B37" s="535"/>
      <c r="C37" s="535"/>
      <c r="D37" s="536"/>
      <c r="E37" s="69"/>
      <c r="F37" s="175">
        <v>3</v>
      </c>
      <c r="G37" s="682"/>
      <c r="H37" s="682"/>
      <c r="I37" s="682"/>
      <c r="J37" s="683"/>
      <c r="K37" s="683"/>
      <c r="L37" s="254" t="s">
        <v>181</v>
      </c>
      <c r="M37" s="682"/>
      <c r="N37" s="682"/>
      <c r="O37" s="256"/>
      <c r="P37" s="66"/>
      <c r="Q37" s="147"/>
      <c r="R37" s="147"/>
      <c r="S37" s="147"/>
      <c r="T37" s="147"/>
      <c r="U37" s="147"/>
      <c r="V37" s="147"/>
      <c r="W37" s="147"/>
      <c r="X37" s="147"/>
      <c r="Y37" s="147"/>
      <c r="Z37" s="147"/>
    </row>
    <row r="38" spans="1:26" ht="12.75" customHeight="1" x14ac:dyDescent="0.25">
      <c r="A38" s="534"/>
      <c r="B38" s="535"/>
      <c r="C38" s="535"/>
      <c r="D38" s="536"/>
      <c r="E38" s="69"/>
      <c r="F38" s="175">
        <v>4</v>
      </c>
      <c r="G38" s="682"/>
      <c r="H38" s="682"/>
      <c r="I38" s="682"/>
      <c r="J38" s="683"/>
      <c r="K38" s="683"/>
      <c r="L38" s="254" t="s">
        <v>181</v>
      </c>
      <c r="M38" s="682"/>
      <c r="N38" s="682"/>
      <c r="O38" s="256"/>
      <c r="P38" s="66"/>
      <c r="Q38" s="147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ht="12.75" customHeight="1" x14ac:dyDescent="0.25">
      <c r="A39" s="534"/>
      <c r="B39" s="535"/>
      <c r="C39" s="535"/>
      <c r="D39" s="536"/>
      <c r="E39" s="69"/>
      <c r="F39" s="175">
        <v>5</v>
      </c>
      <c r="G39" s="682"/>
      <c r="H39" s="682"/>
      <c r="I39" s="682"/>
      <c r="J39" s="683"/>
      <c r="K39" s="683"/>
      <c r="L39" s="254" t="s">
        <v>181</v>
      </c>
      <c r="M39" s="682"/>
      <c r="N39" s="682"/>
      <c r="O39" s="256"/>
      <c r="P39" s="66"/>
    </row>
    <row r="40" spans="1:26" ht="12.75" customHeight="1" thickBot="1" x14ac:dyDescent="0.3">
      <c r="A40" s="534"/>
      <c r="B40" s="535"/>
      <c r="C40" s="535"/>
      <c r="D40" s="536"/>
      <c r="E40" s="69"/>
      <c r="F40" s="705" t="str">
        <f>IF(J40=0,"","Итого")</f>
        <v/>
      </c>
      <c r="G40" s="706"/>
      <c r="H40" s="706"/>
      <c r="I40" s="706"/>
      <c r="J40" s="825">
        <f>SUM(J35:K39)</f>
        <v>0</v>
      </c>
      <c r="K40" s="825"/>
      <c r="L40" s="190"/>
      <c r="M40" s="678"/>
      <c r="N40" s="679"/>
      <c r="O40" s="191"/>
      <c r="P40" s="66"/>
    </row>
    <row r="41" spans="1:26" ht="9.6" customHeight="1" thickBot="1" x14ac:dyDescent="0.3">
      <c r="A41" s="534"/>
      <c r="B41" s="535"/>
      <c r="C41" s="535"/>
      <c r="D41" s="536"/>
      <c r="E41" s="69"/>
      <c r="F41" s="70"/>
      <c r="G41" s="70"/>
      <c r="H41" s="70"/>
      <c r="I41" s="70"/>
      <c r="J41" s="70"/>
      <c r="K41" s="70"/>
      <c r="L41" s="70"/>
      <c r="M41" s="70"/>
      <c r="N41" s="70"/>
      <c r="O41" s="680"/>
      <c r="P41" s="681"/>
    </row>
    <row r="42" spans="1:26" ht="14.25" customHeight="1" thickBot="1" x14ac:dyDescent="0.3">
      <c r="A42" s="531" t="s">
        <v>631</v>
      </c>
      <c r="B42" s="532"/>
      <c r="C42" s="532"/>
      <c r="D42" s="533"/>
      <c r="E42" s="67"/>
      <c r="F42" s="68"/>
      <c r="G42" s="68"/>
      <c r="H42" s="68"/>
      <c r="I42" s="68"/>
      <c r="J42" s="68"/>
      <c r="K42" s="68"/>
      <c r="L42" s="68"/>
      <c r="M42" s="68"/>
      <c r="N42" s="68"/>
      <c r="O42" s="684"/>
      <c r="P42" s="685"/>
    </row>
    <row r="43" spans="1:26" ht="50.25" customHeight="1" thickBot="1" x14ac:dyDescent="0.3">
      <c r="A43" s="534"/>
      <c r="B43" s="535"/>
      <c r="C43" s="535"/>
      <c r="D43" s="536"/>
      <c r="E43" s="69"/>
      <c r="F43" s="694" t="s">
        <v>620</v>
      </c>
      <c r="G43" s="695"/>
      <c r="H43" s="689" t="s">
        <v>621</v>
      </c>
      <c r="I43" s="690"/>
      <c r="J43" s="695"/>
      <c r="K43" s="696" t="s">
        <v>622</v>
      </c>
      <c r="L43" s="697"/>
      <c r="M43" s="689" t="s">
        <v>718</v>
      </c>
      <c r="N43" s="690"/>
      <c r="O43" s="691"/>
      <c r="P43" s="66"/>
    </row>
    <row r="44" spans="1:26" ht="37.5" customHeight="1" thickBot="1" x14ac:dyDescent="0.3">
      <c r="A44" s="534"/>
      <c r="B44" s="535"/>
      <c r="C44" s="535"/>
      <c r="D44" s="536"/>
      <c r="E44" s="69"/>
      <c r="F44" s="692"/>
      <c r="G44" s="663"/>
      <c r="H44" s="662"/>
      <c r="I44" s="693"/>
      <c r="J44" s="663"/>
      <c r="K44" s="662"/>
      <c r="L44" s="663"/>
      <c r="M44" s="686"/>
      <c r="N44" s="687"/>
      <c r="O44" s="688"/>
      <c r="P44" s="66"/>
    </row>
    <row r="45" spans="1:26" ht="10.5" customHeight="1" thickBot="1" x14ac:dyDescent="0.3">
      <c r="A45" s="534"/>
      <c r="B45" s="535"/>
      <c r="C45" s="535"/>
      <c r="D45" s="536"/>
      <c r="E45" s="69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6"/>
    </row>
    <row r="46" spans="1:26" ht="50.25" customHeight="1" thickBot="1" x14ac:dyDescent="0.3">
      <c r="A46" s="534"/>
      <c r="B46" s="535"/>
      <c r="C46" s="535"/>
      <c r="D46" s="536"/>
      <c r="E46" s="69"/>
      <c r="F46" s="694" t="s">
        <v>627</v>
      </c>
      <c r="G46" s="695"/>
      <c r="H46" s="689" t="s">
        <v>628</v>
      </c>
      <c r="I46" s="690"/>
      <c r="J46" s="695"/>
      <c r="K46" s="696" t="s">
        <v>626</v>
      </c>
      <c r="L46" s="697"/>
      <c r="M46" s="689" t="s">
        <v>719</v>
      </c>
      <c r="N46" s="690"/>
      <c r="O46" s="691"/>
      <c r="P46" s="66"/>
    </row>
    <row r="47" spans="1:26" ht="37.5" customHeight="1" thickBot="1" x14ac:dyDescent="0.3">
      <c r="A47" s="534"/>
      <c r="B47" s="535"/>
      <c r="C47" s="535"/>
      <c r="D47" s="536"/>
      <c r="E47" s="69"/>
      <c r="F47" s="692"/>
      <c r="G47" s="663"/>
      <c r="H47" s="662"/>
      <c r="I47" s="693"/>
      <c r="J47" s="663"/>
      <c r="K47" s="662"/>
      <c r="L47" s="663"/>
      <c r="M47" s="686"/>
      <c r="N47" s="687"/>
      <c r="O47" s="688"/>
      <c r="P47" s="66"/>
    </row>
    <row r="48" spans="1:26" ht="13.5" customHeight="1" thickBot="1" x14ac:dyDescent="0.3">
      <c r="A48" s="534"/>
      <c r="B48" s="535"/>
      <c r="C48" s="535"/>
      <c r="D48" s="536"/>
      <c r="E48" s="69"/>
      <c r="F48" s="677"/>
      <c r="G48" s="677"/>
      <c r="H48" s="677"/>
      <c r="I48" s="677"/>
      <c r="J48" s="677"/>
      <c r="K48" s="677"/>
      <c r="L48" s="677"/>
      <c r="M48" s="677"/>
      <c r="N48" s="677"/>
      <c r="O48" s="677"/>
      <c r="P48" s="66"/>
    </row>
    <row r="49" spans="1:17" ht="48" customHeight="1" thickBot="1" x14ac:dyDescent="0.3">
      <c r="A49" s="534"/>
      <c r="B49" s="535"/>
      <c r="C49" s="535"/>
      <c r="D49" s="536"/>
      <c r="E49" s="69"/>
      <c r="F49" s="694" t="s">
        <v>632</v>
      </c>
      <c r="G49" s="695"/>
      <c r="H49" s="689" t="s">
        <v>633</v>
      </c>
      <c r="I49" s="690"/>
      <c r="J49" s="695"/>
      <c r="K49" s="696" t="s">
        <v>634</v>
      </c>
      <c r="L49" s="697"/>
      <c r="M49" s="689" t="s">
        <v>720</v>
      </c>
      <c r="N49" s="690"/>
      <c r="O49" s="691"/>
      <c r="P49" s="66"/>
    </row>
    <row r="50" spans="1:17" ht="37.5" customHeight="1" thickBot="1" x14ac:dyDescent="0.3">
      <c r="A50" s="534"/>
      <c r="B50" s="535"/>
      <c r="C50" s="535"/>
      <c r="D50" s="536"/>
      <c r="E50" s="69"/>
      <c r="F50" s="692"/>
      <c r="G50" s="663"/>
      <c r="H50" s="662"/>
      <c r="I50" s="693"/>
      <c r="J50" s="663"/>
      <c r="K50" s="662"/>
      <c r="L50" s="663"/>
      <c r="M50" s="686"/>
      <c r="N50" s="687"/>
      <c r="O50" s="688"/>
      <c r="P50" s="66"/>
    </row>
    <row r="51" spans="1:17" ht="7.15" customHeight="1" thickBot="1" x14ac:dyDescent="0.3">
      <c r="A51" s="534"/>
      <c r="B51" s="535"/>
      <c r="C51" s="535"/>
      <c r="D51" s="536"/>
      <c r="E51" s="6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200"/>
    </row>
    <row r="52" spans="1:17" ht="15.6" customHeight="1" thickBot="1" x14ac:dyDescent="0.3">
      <c r="A52" s="531" t="s">
        <v>637</v>
      </c>
      <c r="B52" s="532"/>
      <c r="C52" s="532"/>
      <c r="D52" s="532"/>
      <c r="E52" s="67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3"/>
    </row>
    <row r="53" spans="1:17" ht="21" customHeight="1" x14ac:dyDescent="0.25">
      <c r="A53" s="534"/>
      <c r="B53" s="535"/>
      <c r="C53" s="535"/>
      <c r="D53" s="535"/>
      <c r="E53" s="69"/>
      <c r="F53" s="818" t="s">
        <v>7</v>
      </c>
      <c r="G53" s="819"/>
      <c r="H53" s="819"/>
      <c r="I53" s="820"/>
      <c r="J53" s="198" t="s">
        <v>1105</v>
      </c>
      <c r="K53" s="52">
        <v>2020</v>
      </c>
      <c r="L53" s="52">
        <v>2021</v>
      </c>
      <c r="M53" s="52">
        <v>2022</v>
      </c>
      <c r="N53" s="52">
        <v>2023</v>
      </c>
      <c r="O53" s="179" t="s">
        <v>8</v>
      </c>
      <c r="P53" s="54"/>
    </row>
    <row r="54" spans="1:17" ht="21" customHeight="1" thickBot="1" x14ac:dyDescent="0.3">
      <c r="A54" s="534"/>
      <c r="B54" s="535"/>
      <c r="C54" s="535"/>
      <c r="D54" s="535"/>
      <c r="E54" s="69"/>
      <c r="F54" s="725" t="s">
        <v>9</v>
      </c>
      <c r="G54" s="726"/>
      <c r="H54" s="726"/>
      <c r="I54" s="727"/>
      <c r="J54" s="257"/>
      <c r="K54" s="247"/>
      <c r="L54" s="247"/>
      <c r="M54" s="247"/>
      <c r="N54" s="247"/>
      <c r="O54" s="193">
        <f>SUM(J54:N54)</f>
        <v>0</v>
      </c>
      <c r="P54" s="54"/>
    </row>
    <row r="55" spans="1:17" ht="13.5" customHeight="1" thickBot="1" x14ac:dyDescent="0.3">
      <c r="A55" s="537"/>
      <c r="B55" s="538"/>
      <c r="C55" s="538"/>
      <c r="D55" s="538"/>
      <c r="E55" s="71"/>
      <c r="F55" s="192"/>
      <c r="G55" s="197"/>
      <c r="H55" s="197"/>
      <c r="I55" s="197"/>
      <c r="J55" s="710" t="s">
        <v>722</v>
      </c>
      <c r="K55" s="710"/>
      <c r="L55" s="710"/>
      <c r="M55" s="710"/>
      <c r="N55" s="710"/>
      <c r="O55" s="710"/>
      <c r="P55" s="58"/>
    </row>
    <row r="56" spans="1:17" ht="4.9000000000000004" customHeight="1" thickBot="1" x14ac:dyDescent="0.3">
      <c r="A56" s="534" t="s">
        <v>721</v>
      </c>
      <c r="B56" s="535"/>
      <c r="C56" s="535"/>
      <c r="D56" s="536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680"/>
      <c r="P56" s="681"/>
    </row>
    <row r="57" spans="1:17" ht="27.6" customHeight="1" thickBot="1" x14ac:dyDescent="0.3">
      <c r="A57" s="534"/>
      <c r="B57" s="535"/>
      <c r="C57" s="535"/>
      <c r="D57" s="536"/>
      <c r="E57" s="180"/>
      <c r="F57" s="823" t="s">
        <v>219</v>
      </c>
      <c r="G57" s="824"/>
      <c r="H57" s="824"/>
      <c r="I57" s="824"/>
      <c r="J57" s="198" t="str">
        <f>J53&amp;"*"</f>
        <v>до 2020**</v>
      </c>
      <c r="K57" s="52">
        <f>K53</f>
        <v>2020</v>
      </c>
      <c r="L57" s="52">
        <f t="shared" ref="L57:N57" si="0">L53</f>
        <v>2021</v>
      </c>
      <c r="M57" s="52">
        <f t="shared" si="0"/>
        <v>2022</v>
      </c>
      <c r="N57" s="52">
        <f t="shared" si="0"/>
        <v>2023</v>
      </c>
      <c r="O57" s="219" t="s">
        <v>8</v>
      </c>
      <c r="P57" s="66"/>
      <c r="Q57" s="176"/>
    </row>
    <row r="58" spans="1:17" ht="25.15" customHeight="1" thickBot="1" x14ac:dyDescent="0.3">
      <c r="A58" s="534"/>
      <c r="B58" s="535"/>
      <c r="C58" s="535"/>
      <c r="D58" s="536"/>
      <c r="E58" s="180"/>
      <c r="F58" s="728" t="s">
        <v>762</v>
      </c>
      <c r="G58" s="729"/>
      <c r="H58" s="729"/>
      <c r="I58" s="729"/>
      <c r="J58" s="266" t="str">
        <f>IF(SUM(J59:J62)=0," ",SUM(J59:J62))</f>
        <v xml:space="preserve"> </v>
      </c>
      <c r="K58" s="266" t="str">
        <f t="shared" ref="K58:M58" si="1">IF(SUM(K59:K62)=0," ",SUM(K59:K62))</f>
        <v xml:space="preserve"> </v>
      </c>
      <c r="L58" s="266" t="str">
        <f t="shared" si="1"/>
        <v xml:space="preserve"> </v>
      </c>
      <c r="M58" s="266" t="str">
        <f t="shared" si="1"/>
        <v xml:space="preserve"> </v>
      </c>
      <c r="N58" s="275" t="str">
        <f>IF(SUM(N59:N62)=0,"",SUM(N59:N62))</f>
        <v/>
      </c>
      <c r="O58" s="266" t="str">
        <f t="shared" ref="O58" si="2">IF(SUM(O59:O62)=0,"",SUM(O59:O62))</f>
        <v/>
      </c>
      <c r="P58" s="66"/>
      <c r="Q58" s="176"/>
    </row>
    <row r="59" spans="1:17" ht="25.15" customHeight="1" x14ac:dyDescent="0.25">
      <c r="A59" s="534"/>
      <c r="B59" s="535"/>
      <c r="C59" s="535"/>
      <c r="D59" s="536"/>
      <c r="E59" s="180"/>
      <c r="F59" s="719" t="s">
        <v>239</v>
      </c>
      <c r="G59" s="720"/>
      <c r="H59" s="720"/>
      <c r="I59" s="721"/>
      <c r="J59" s="268"/>
      <c r="K59" s="268"/>
      <c r="L59" s="268"/>
      <c r="M59" s="268"/>
      <c r="N59" s="268"/>
      <c r="O59" s="269" t="str">
        <f>IF(SUM(J59:N59)=0,"",SUM(J59:N59))</f>
        <v/>
      </c>
      <c r="P59" s="66"/>
      <c r="Q59" s="218"/>
    </row>
    <row r="60" spans="1:17" ht="25.15" customHeight="1" x14ac:dyDescent="0.25">
      <c r="A60" s="534"/>
      <c r="B60" s="535"/>
      <c r="C60" s="535"/>
      <c r="D60" s="536"/>
      <c r="E60" s="180"/>
      <c r="F60" s="707" t="s">
        <v>742</v>
      </c>
      <c r="G60" s="708"/>
      <c r="H60" s="708"/>
      <c r="I60" s="709"/>
      <c r="J60" s="270"/>
      <c r="K60" s="270"/>
      <c r="L60" s="270"/>
      <c r="M60" s="270"/>
      <c r="N60" s="270"/>
      <c r="O60" s="269" t="str">
        <f t="shared" ref="O60:O87" si="3">IF(SUM(J60:N60)=0,"",SUM(J60:N60))</f>
        <v/>
      </c>
      <c r="P60" s="66"/>
      <c r="Q60" s="218"/>
    </row>
    <row r="61" spans="1:17" ht="25.15" customHeight="1" x14ac:dyDescent="0.25">
      <c r="A61" s="534"/>
      <c r="B61" s="535"/>
      <c r="C61" s="535"/>
      <c r="D61" s="536"/>
      <c r="E61" s="180"/>
      <c r="F61" s="826" t="s">
        <v>740</v>
      </c>
      <c r="G61" s="827"/>
      <c r="H61" s="827"/>
      <c r="I61" s="828"/>
      <c r="J61" s="270"/>
      <c r="K61" s="270"/>
      <c r="L61" s="270"/>
      <c r="M61" s="270"/>
      <c r="N61" s="270"/>
      <c r="O61" s="269" t="str">
        <f t="shared" si="3"/>
        <v/>
      </c>
      <c r="P61" s="66"/>
      <c r="Q61" s="218"/>
    </row>
    <row r="62" spans="1:17" ht="25.15" customHeight="1" thickBot="1" x14ac:dyDescent="0.3">
      <c r="A62" s="534"/>
      <c r="B62" s="535"/>
      <c r="C62" s="535"/>
      <c r="D62" s="536"/>
      <c r="E62" s="180"/>
      <c r="F62" s="722" t="s">
        <v>741</v>
      </c>
      <c r="G62" s="723"/>
      <c r="H62" s="723"/>
      <c r="I62" s="724"/>
      <c r="J62" s="271"/>
      <c r="K62" s="271"/>
      <c r="L62" s="271"/>
      <c r="M62" s="271"/>
      <c r="N62" s="271"/>
      <c r="O62" s="269" t="str">
        <f t="shared" si="3"/>
        <v/>
      </c>
      <c r="P62" s="66"/>
      <c r="Q62" s="218"/>
    </row>
    <row r="63" spans="1:17" ht="25.15" customHeight="1" thickBot="1" x14ac:dyDescent="0.3">
      <c r="A63" s="534"/>
      <c r="B63" s="535"/>
      <c r="C63" s="535"/>
      <c r="D63" s="536"/>
      <c r="E63" s="180"/>
      <c r="F63" s="728" t="s">
        <v>625</v>
      </c>
      <c r="G63" s="729"/>
      <c r="H63" s="729"/>
      <c r="I63" s="729"/>
      <c r="J63" s="266" t="str">
        <f>IF(SUM(J64:J67)=0," ",SUM(J64:J67))</f>
        <v xml:space="preserve"> </v>
      </c>
      <c r="K63" s="266" t="str">
        <f t="shared" ref="K63" si="4">IF(SUM(K64:K67)=0," ",SUM(K64:K67))</f>
        <v xml:space="preserve"> </v>
      </c>
      <c r="L63" s="266" t="str">
        <f t="shared" ref="L63" si="5">IF(SUM(L64:L67)=0," ",SUM(L64:L67))</f>
        <v xml:space="preserve"> </v>
      </c>
      <c r="M63" s="266" t="str">
        <f t="shared" ref="M63" si="6">IF(SUM(M64:M67)=0," ",SUM(M64:M67))</f>
        <v xml:space="preserve"> </v>
      </c>
      <c r="N63" s="275" t="str">
        <f>IF(SUM(N64:N67)=0,"",SUM(N64:N67))</f>
        <v/>
      </c>
      <c r="O63" s="267" t="str">
        <f t="shared" si="3"/>
        <v/>
      </c>
      <c r="P63" s="66"/>
      <c r="Q63" s="218"/>
    </row>
    <row r="64" spans="1:17" ht="25.15" customHeight="1" x14ac:dyDescent="0.25">
      <c r="A64" s="534"/>
      <c r="B64" s="535"/>
      <c r="C64" s="535"/>
      <c r="D64" s="536"/>
      <c r="E64" s="180"/>
      <c r="F64" s="719" t="s">
        <v>239</v>
      </c>
      <c r="G64" s="720"/>
      <c r="H64" s="720"/>
      <c r="I64" s="721"/>
      <c r="J64" s="268"/>
      <c r="K64" s="268"/>
      <c r="L64" s="268"/>
      <c r="M64" s="268"/>
      <c r="N64" s="268"/>
      <c r="O64" s="269" t="str">
        <f t="shared" si="3"/>
        <v/>
      </c>
      <c r="P64" s="66"/>
      <c r="Q64" s="218"/>
    </row>
    <row r="65" spans="1:17" ht="25.15" customHeight="1" x14ac:dyDescent="0.25">
      <c r="A65" s="534"/>
      <c r="B65" s="535"/>
      <c r="C65" s="535"/>
      <c r="D65" s="536"/>
      <c r="E65" s="180"/>
      <c r="F65" s="707" t="s">
        <v>742</v>
      </c>
      <c r="G65" s="708"/>
      <c r="H65" s="708"/>
      <c r="I65" s="709"/>
      <c r="J65" s="270"/>
      <c r="K65" s="270"/>
      <c r="L65" s="270"/>
      <c r="M65" s="270"/>
      <c r="N65" s="270"/>
      <c r="O65" s="269" t="str">
        <f t="shared" si="3"/>
        <v/>
      </c>
      <c r="P65" s="66"/>
      <c r="Q65" s="218"/>
    </row>
    <row r="66" spans="1:17" ht="25.15" customHeight="1" x14ac:dyDescent="0.25">
      <c r="A66" s="534"/>
      <c r="B66" s="535"/>
      <c r="C66" s="535"/>
      <c r="D66" s="536"/>
      <c r="E66" s="180"/>
      <c r="F66" s="707" t="str">
        <f>F61</f>
        <v>Кредитор 1 (при наличии, указать)</v>
      </c>
      <c r="G66" s="708"/>
      <c r="H66" s="708"/>
      <c r="I66" s="709"/>
      <c r="J66" s="270"/>
      <c r="K66" s="270"/>
      <c r="L66" s="270"/>
      <c r="M66" s="270"/>
      <c r="N66" s="270"/>
      <c r="O66" s="269" t="str">
        <f t="shared" si="3"/>
        <v/>
      </c>
      <c r="P66" s="66"/>
      <c r="Q66" s="218"/>
    </row>
    <row r="67" spans="1:17" ht="25.15" customHeight="1" thickBot="1" x14ac:dyDescent="0.3">
      <c r="A67" s="534"/>
      <c r="B67" s="535"/>
      <c r="C67" s="535"/>
      <c r="D67" s="536"/>
      <c r="E67" s="180"/>
      <c r="F67" s="707" t="str">
        <f>F62</f>
        <v>Кредитор 2 (при наличии, указать)</v>
      </c>
      <c r="G67" s="708"/>
      <c r="H67" s="708"/>
      <c r="I67" s="709"/>
      <c r="J67" s="271"/>
      <c r="K67" s="271"/>
      <c r="L67" s="271"/>
      <c r="M67" s="271"/>
      <c r="N67" s="271"/>
      <c r="O67" s="269" t="str">
        <f t="shared" si="3"/>
        <v/>
      </c>
      <c r="P67" s="66"/>
      <c r="Q67" s="218"/>
    </row>
    <row r="68" spans="1:17" ht="19.149999999999999" customHeight="1" thickBot="1" x14ac:dyDescent="0.3">
      <c r="A68" s="534"/>
      <c r="B68" s="535"/>
      <c r="C68" s="535"/>
      <c r="D68" s="536"/>
      <c r="E68" s="180"/>
      <c r="F68" s="728" t="s">
        <v>623</v>
      </c>
      <c r="G68" s="729"/>
      <c r="H68" s="729"/>
      <c r="I68" s="729"/>
      <c r="J68" s="266" t="str">
        <f>IF(SUM(J69:J72)=0," ",SUM(J69:J72))</f>
        <v xml:space="preserve"> </v>
      </c>
      <c r="K68" s="266" t="str">
        <f t="shared" ref="K68" si="7">IF(SUM(K69:K72)=0," ",SUM(K69:K72))</f>
        <v xml:space="preserve"> </v>
      </c>
      <c r="L68" s="266" t="str">
        <f t="shared" ref="L68" si="8">IF(SUM(L69:L72)=0," ",SUM(L69:L72))</f>
        <v xml:space="preserve"> </v>
      </c>
      <c r="M68" s="266" t="str">
        <f t="shared" ref="M68" si="9">IF(SUM(M69:M72)=0," ",SUM(M69:M72))</f>
        <v xml:space="preserve"> </v>
      </c>
      <c r="N68" s="275" t="str">
        <f>IF(SUM(N69:N72)=0,"",SUM(N69:N72))</f>
        <v/>
      </c>
      <c r="O68" s="267" t="str">
        <f t="shared" si="3"/>
        <v/>
      </c>
      <c r="P68" s="66"/>
      <c r="Q68" s="176"/>
    </row>
    <row r="69" spans="1:17" ht="19.149999999999999" customHeight="1" x14ac:dyDescent="0.25">
      <c r="A69" s="534"/>
      <c r="B69" s="535"/>
      <c r="C69" s="535"/>
      <c r="D69" s="536"/>
      <c r="E69" s="180"/>
      <c r="F69" s="719" t="s">
        <v>239</v>
      </c>
      <c r="G69" s="720"/>
      <c r="H69" s="720"/>
      <c r="I69" s="721"/>
      <c r="J69" s="268"/>
      <c r="K69" s="268"/>
      <c r="L69" s="268"/>
      <c r="M69" s="268"/>
      <c r="N69" s="268"/>
      <c r="O69" s="269" t="str">
        <f t="shared" si="3"/>
        <v/>
      </c>
      <c r="P69" s="66"/>
      <c r="Q69" s="218"/>
    </row>
    <row r="70" spans="1:17" ht="25.5" customHeight="1" x14ac:dyDescent="0.25">
      <c r="A70" s="534"/>
      <c r="B70" s="535"/>
      <c r="C70" s="535"/>
      <c r="D70" s="536"/>
      <c r="E70" s="180"/>
      <c r="F70" s="707" t="s">
        <v>742</v>
      </c>
      <c r="G70" s="708"/>
      <c r="H70" s="708"/>
      <c r="I70" s="709"/>
      <c r="J70" s="270"/>
      <c r="K70" s="270"/>
      <c r="L70" s="270"/>
      <c r="M70" s="270"/>
      <c r="N70" s="270"/>
      <c r="O70" s="269" t="str">
        <f t="shared" si="3"/>
        <v/>
      </c>
      <c r="P70" s="66"/>
      <c r="Q70" s="218"/>
    </row>
    <row r="71" spans="1:17" ht="19.149999999999999" customHeight="1" x14ac:dyDescent="0.25">
      <c r="A71" s="534"/>
      <c r="B71" s="535"/>
      <c r="C71" s="535"/>
      <c r="D71" s="536"/>
      <c r="E71" s="180"/>
      <c r="F71" s="707" t="str">
        <f>F61</f>
        <v>Кредитор 1 (при наличии, указать)</v>
      </c>
      <c r="G71" s="708"/>
      <c r="H71" s="708"/>
      <c r="I71" s="709"/>
      <c r="J71" s="270"/>
      <c r="K71" s="270"/>
      <c r="L71" s="270"/>
      <c r="M71" s="270"/>
      <c r="N71" s="270"/>
      <c r="O71" s="269" t="str">
        <f t="shared" si="3"/>
        <v/>
      </c>
      <c r="P71" s="66"/>
      <c r="Q71" s="218"/>
    </row>
    <row r="72" spans="1:17" ht="19.149999999999999" customHeight="1" thickBot="1" x14ac:dyDescent="0.3">
      <c r="A72" s="534"/>
      <c r="B72" s="535"/>
      <c r="C72" s="535"/>
      <c r="D72" s="536"/>
      <c r="E72" s="180"/>
      <c r="F72" s="707" t="str">
        <f>F62</f>
        <v>Кредитор 2 (при наличии, указать)</v>
      </c>
      <c r="G72" s="708"/>
      <c r="H72" s="708"/>
      <c r="I72" s="709"/>
      <c r="J72" s="271"/>
      <c r="K72" s="271"/>
      <c r="L72" s="271"/>
      <c r="M72" s="271"/>
      <c r="N72" s="271"/>
      <c r="O72" s="269" t="str">
        <f t="shared" si="3"/>
        <v/>
      </c>
      <c r="P72" s="66"/>
      <c r="Q72" s="218"/>
    </row>
    <row r="73" spans="1:17" ht="19.149999999999999" customHeight="1" thickBot="1" x14ac:dyDescent="0.3">
      <c r="A73" s="534"/>
      <c r="B73" s="535"/>
      <c r="C73" s="535"/>
      <c r="D73" s="536"/>
      <c r="E73" s="180"/>
      <c r="F73" s="728" t="s">
        <v>624</v>
      </c>
      <c r="G73" s="729"/>
      <c r="H73" s="729"/>
      <c r="I73" s="729"/>
      <c r="J73" s="266" t="str">
        <f>IF(SUM(J74:J77)=0," ",SUM(J74:J77))</f>
        <v xml:space="preserve"> </v>
      </c>
      <c r="K73" s="266" t="str">
        <f t="shared" ref="K73" si="10">IF(SUM(K74:K77)=0," ",SUM(K74:K77))</f>
        <v xml:space="preserve"> </v>
      </c>
      <c r="L73" s="266" t="str">
        <f t="shared" ref="L73" si="11">IF(SUM(L74:L77)=0," ",SUM(L74:L77))</f>
        <v xml:space="preserve"> </v>
      </c>
      <c r="M73" s="266" t="str">
        <f t="shared" ref="M73" si="12">IF(SUM(M74:M77)=0," ",SUM(M74:M77))</f>
        <v xml:space="preserve"> </v>
      </c>
      <c r="N73" s="275" t="str">
        <f>IF(SUM(N74:N77)=0,"",SUM(N74:N77))</f>
        <v/>
      </c>
      <c r="O73" s="267" t="str">
        <f t="shared" si="3"/>
        <v/>
      </c>
      <c r="P73" s="66"/>
      <c r="Q73" s="176"/>
    </row>
    <row r="74" spans="1:17" ht="19.149999999999999" customHeight="1" x14ac:dyDescent="0.25">
      <c r="A74" s="534"/>
      <c r="B74" s="535"/>
      <c r="C74" s="535"/>
      <c r="D74" s="536"/>
      <c r="E74" s="180"/>
      <c r="F74" s="719" t="s">
        <v>239</v>
      </c>
      <c r="G74" s="720"/>
      <c r="H74" s="720"/>
      <c r="I74" s="721"/>
      <c r="J74" s="268"/>
      <c r="K74" s="268"/>
      <c r="L74" s="268"/>
      <c r="M74" s="268"/>
      <c r="N74" s="268"/>
      <c r="O74" s="269" t="str">
        <f t="shared" si="3"/>
        <v/>
      </c>
      <c r="P74" s="66"/>
      <c r="Q74" s="218"/>
    </row>
    <row r="75" spans="1:17" ht="27" customHeight="1" x14ac:dyDescent="0.25">
      <c r="A75" s="534"/>
      <c r="B75" s="535"/>
      <c r="C75" s="535"/>
      <c r="D75" s="536"/>
      <c r="E75" s="180"/>
      <c r="F75" s="707" t="s">
        <v>742</v>
      </c>
      <c r="G75" s="708"/>
      <c r="H75" s="708"/>
      <c r="I75" s="709"/>
      <c r="J75" s="270"/>
      <c r="K75" s="270"/>
      <c r="L75" s="270"/>
      <c r="M75" s="270"/>
      <c r="N75" s="270"/>
      <c r="O75" s="269" t="str">
        <f t="shared" si="3"/>
        <v/>
      </c>
      <c r="P75" s="66"/>
      <c r="Q75" s="218"/>
    </row>
    <row r="76" spans="1:17" ht="19.149999999999999" customHeight="1" x14ac:dyDescent="0.25">
      <c r="A76" s="534"/>
      <c r="B76" s="535"/>
      <c r="C76" s="535"/>
      <c r="D76" s="536"/>
      <c r="E76" s="180"/>
      <c r="F76" s="707" t="str">
        <f>F61</f>
        <v>Кредитор 1 (при наличии, указать)</v>
      </c>
      <c r="G76" s="708"/>
      <c r="H76" s="708"/>
      <c r="I76" s="709"/>
      <c r="J76" s="270"/>
      <c r="K76" s="270"/>
      <c r="L76" s="270"/>
      <c r="M76" s="270"/>
      <c r="N76" s="270"/>
      <c r="O76" s="269" t="str">
        <f t="shared" si="3"/>
        <v/>
      </c>
      <c r="P76" s="66"/>
      <c r="Q76" s="218"/>
    </row>
    <row r="77" spans="1:17" ht="19.149999999999999" customHeight="1" thickBot="1" x14ac:dyDescent="0.3">
      <c r="A77" s="534"/>
      <c r="B77" s="535"/>
      <c r="C77" s="535"/>
      <c r="D77" s="536"/>
      <c r="E77" s="180"/>
      <c r="F77" s="707" t="str">
        <f>F62</f>
        <v>Кредитор 2 (при наличии, указать)</v>
      </c>
      <c r="G77" s="708"/>
      <c r="H77" s="708"/>
      <c r="I77" s="709"/>
      <c r="J77" s="271"/>
      <c r="K77" s="271"/>
      <c r="L77" s="271"/>
      <c r="M77" s="271"/>
      <c r="N77" s="271"/>
      <c r="O77" s="269" t="str">
        <f t="shared" si="3"/>
        <v/>
      </c>
      <c r="P77" s="66"/>
      <c r="Q77" s="218"/>
    </row>
    <row r="78" spans="1:17" ht="19.149999999999999" customHeight="1" thickBot="1" x14ac:dyDescent="0.3">
      <c r="A78" s="534"/>
      <c r="B78" s="535"/>
      <c r="C78" s="535"/>
      <c r="D78" s="536"/>
      <c r="E78" s="180"/>
      <c r="F78" s="730" t="s">
        <v>82</v>
      </c>
      <c r="G78" s="731"/>
      <c r="H78" s="731"/>
      <c r="I78" s="731"/>
      <c r="J78" s="266" t="str">
        <f>IF(SUM(J79:J82)=0," ",SUM(J79:J82))</f>
        <v xml:space="preserve"> </v>
      </c>
      <c r="K78" s="266" t="str">
        <f t="shared" ref="K78" si="13">IF(SUM(K79:K82)=0," ",SUM(K79:K82))</f>
        <v xml:space="preserve"> </v>
      </c>
      <c r="L78" s="266" t="str">
        <f t="shared" ref="L78" si="14">IF(SUM(L79:L82)=0," ",SUM(L79:L82))</f>
        <v xml:space="preserve"> </v>
      </c>
      <c r="M78" s="266" t="str">
        <f t="shared" ref="M78" si="15">IF(SUM(M79:M82)=0," ",SUM(M79:M82))</f>
        <v xml:space="preserve"> </v>
      </c>
      <c r="N78" s="275" t="str">
        <f>IF(SUM(N79:N82)=0,"",SUM(N79:N82))</f>
        <v/>
      </c>
      <c r="O78" s="267" t="str">
        <f t="shared" si="3"/>
        <v/>
      </c>
      <c r="P78" s="66"/>
      <c r="Q78" s="176"/>
    </row>
    <row r="79" spans="1:17" ht="19.149999999999999" customHeight="1" x14ac:dyDescent="0.25">
      <c r="A79" s="534"/>
      <c r="B79" s="535"/>
      <c r="C79" s="535"/>
      <c r="D79" s="536"/>
      <c r="E79" s="180"/>
      <c r="F79" s="719" t="s">
        <v>239</v>
      </c>
      <c r="G79" s="720"/>
      <c r="H79" s="720"/>
      <c r="I79" s="721"/>
      <c r="J79" s="268"/>
      <c r="K79" s="268"/>
      <c r="L79" s="268"/>
      <c r="M79" s="268"/>
      <c r="N79" s="268"/>
      <c r="O79" s="269" t="str">
        <f t="shared" si="3"/>
        <v/>
      </c>
      <c r="P79" s="66"/>
      <c r="Q79" s="218"/>
    </row>
    <row r="80" spans="1:17" ht="25.5" customHeight="1" x14ac:dyDescent="0.25">
      <c r="A80" s="534"/>
      <c r="B80" s="535"/>
      <c r="C80" s="535"/>
      <c r="D80" s="536"/>
      <c r="E80" s="180"/>
      <c r="F80" s="707" t="s">
        <v>742</v>
      </c>
      <c r="G80" s="708"/>
      <c r="H80" s="708"/>
      <c r="I80" s="709"/>
      <c r="J80" s="270"/>
      <c r="K80" s="270"/>
      <c r="L80" s="270"/>
      <c r="M80" s="270"/>
      <c r="N80" s="270"/>
      <c r="O80" s="269" t="str">
        <f t="shared" si="3"/>
        <v/>
      </c>
      <c r="P80" s="66"/>
      <c r="Q80" s="218"/>
    </row>
    <row r="81" spans="1:18" ht="19.149999999999999" customHeight="1" x14ac:dyDescent="0.25">
      <c r="A81" s="534"/>
      <c r="B81" s="535"/>
      <c r="C81" s="535"/>
      <c r="D81" s="536"/>
      <c r="E81" s="180"/>
      <c r="F81" s="707" t="str">
        <f>F61</f>
        <v>Кредитор 1 (при наличии, указать)</v>
      </c>
      <c r="G81" s="708"/>
      <c r="H81" s="708"/>
      <c r="I81" s="709"/>
      <c r="J81" s="270"/>
      <c r="K81" s="270"/>
      <c r="L81" s="270"/>
      <c r="M81" s="270"/>
      <c r="N81" s="270"/>
      <c r="O81" s="269" t="str">
        <f t="shared" si="3"/>
        <v/>
      </c>
      <c r="P81" s="66"/>
      <c r="Q81" s="218"/>
    </row>
    <row r="82" spans="1:18" ht="19.149999999999999" customHeight="1" thickBot="1" x14ac:dyDescent="0.3">
      <c r="A82" s="534"/>
      <c r="B82" s="535"/>
      <c r="C82" s="535"/>
      <c r="D82" s="536"/>
      <c r="E82" s="180"/>
      <c r="F82" s="707" t="str">
        <f>F62</f>
        <v>Кредитор 2 (при наличии, указать)</v>
      </c>
      <c r="G82" s="708"/>
      <c r="H82" s="708"/>
      <c r="I82" s="709"/>
      <c r="J82" s="271"/>
      <c r="K82" s="271"/>
      <c r="L82" s="271"/>
      <c r="M82" s="271"/>
      <c r="N82" s="271"/>
      <c r="O82" s="269" t="str">
        <f t="shared" si="3"/>
        <v/>
      </c>
      <c r="P82" s="66"/>
      <c r="Q82" s="218"/>
    </row>
    <row r="83" spans="1:18" ht="19.149999999999999" customHeight="1" thickBot="1" x14ac:dyDescent="0.3">
      <c r="A83" s="534"/>
      <c r="B83" s="535"/>
      <c r="C83" s="535"/>
      <c r="D83" s="536"/>
      <c r="E83" s="180"/>
      <c r="F83" s="730" t="s">
        <v>229</v>
      </c>
      <c r="G83" s="731"/>
      <c r="H83" s="731"/>
      <c r="I83" s="731"/>
      <c r="J83" s="266" t="str">
        <f>IF(SUM(J84:J87)=0," ",SUM(J84:J87))</f>
        <v xml:space="preserve"> </v>
      </c>
      <c r="K83" s="266" t="str">
        <f t="shared" ref="K83" si="16">IF(SUM(K84:K87)=0," ",SUM(K84:K87))</f>
        <v xml:space="preserve"> </v>
      </c>
      <c r="L83" s="266" t="str">
        <f t="shared" ref="L83" si="17">IF(SUM(L84:L87)=0," ",SUM(L84:L87))</f>
        <v xml:space="preserve"> </v>
      </c>
      <c r="M83" s="266" t="str">
        <f t="shared" ref="M83" si="18">IF(SUM(M84:M87)=0," ",SUM(M84:M87))</f>
        <v xml:space="preserve"> </v>
      </c>
      <c r="N83" s="275" t="str">
        <f>IF(SUM(N84:N87)=0,"",SUM(N84:N87))</f>
        <v/>
      </c>
      <c r="O83" s="267" t="str">
        <f t="shared" si="3"/>
        <v/>
      </c>
      <c r="P83" s="66"/>
      <c r="Q83" s="176"/>
    </row>
    <row r="84" spans="1:18" ht="19.149999999999999" customHeight="1" x14ac:dyDescent="0.25">
      <c r="A84" s="534"/>
      <c r="B84" s="535"/>
      <c r="C84" s="535"/>
      <c r="D84" s="536"/>
      <c r="E84" s="180"/>
      <c r="F84" s="719" t="s">
        <v>239</v>
      </c>
      <c r="G84" s="720"/>
      <c r="H84" s="720"/>
      <c r="I84" s="721"/>
      <c r="J84" s="268"/>
      <c r="K84" s="268"/>
      <c r="L84" s="268"/>
      <c r="M84" s="268"/>
      <c r="N84" s="268"/>
      <c r="O84" s="269" t="str">
        <f t="shared" si="3"/>
        <v/>
      </c>
      <c r="P84" s="66"/>
      <c r="Q84" s="176"/>
    </row>
    <row r="85" spans="1:18" ht="25.5" customHeight="1" x14ac:dyDescent="0.25">
      <c r="A85" s="534"/>
      <c r="B85" s="535"/>
      <c r="C85" s="535"/>
      <c r="D85" s="536"/>
      <c r="E85" s="180"/>
      <c r="F85" s="707" t="s">
        <v>742</v>
      </c>
      <c r="G85" s="708"/>
      <c r="H85" s="708"/>
      <c r="I85" s="709"/>
      <c r="J85" s="270"/>
      <c r="K85" s="270"/>
      <c r="L85" s="270"/>
      <c r="M85" s="270"/>
      <c r="N85" s="270"/>
      <c r="O85" s="269" t="str">
        <f t="shared" si="3"/>
        <v/>
      </c>
      <c r="P85" s="66"/>
      <c r="Q85" s="176"/>
    </row>
    <row r="86" spans="1:18" ht="19.149999999999999" customHeight="1" x14ac:dyDescent="0.25">
      <c r="A86" s="534"/>
      <c r="B86" s="535"/>
      <c r="C86" s="535"/>
      <c r="D86" s="536"/>
      <c r="E86" s="180"/>
      <c r="F86" s="707" t="str">
        <f>F61</f>
        <v>Кредитор 1 (при наличии, указать)</v>
      </c>
      <c r="G86" s="708"/>
      <c r="H86" s="708"/>
      <c r="I86" s="709"/>
      <c r="J86" s="270"/>
      <c r="K86" s="270"/>
      <c r="L86" s="270"/>
      <c r="M86" s="270"/>
      <c r="N86" s="270"/>
      <c r="O86" s="269" t="str">
        <f t="shared" si="3"/>
        <v/>
      </c>
      <c r="P86" s="66"/>
      <c r="Q86" s="218"/>
    </row>
    <row r="87" spans="1:18" ht="19.149999999999999" customHeight="1" thickBot="1" x14ac:dyDescent="0.3">
      <c r="A87" s="534"/>
      <c r="B87" s="535"/>
      <c r="C87" s="535"/>
      <c r="D87" s="536"/>
      <c r="E87" s="180"/>
      <c r="F87" s="707" t="str">
        <f>F62</f>
        <v>Кредитор 2 (при наличии, указать)</v>
      </c>
      <c r="G87" s="708"/>
      <c r="H87" s="708"/>
      <c r="I87" s="709"/>
      <c r="J87" s="271"/>
      <c r="K87" s="271"/>
      <c r="L87" s="271"/>
      <c r="M87" s="271"/>
      <c r="N87" s="271"/>
      <c r="O87" s="269" t="str">
        <f t="shared" si="3"/>
        <v/>
      </c>
      <c r="P87" s="66"/>
      <c r="Q87" s="176"/>
    </row>
    <row r="88" spans="1:18" ht="19.149999999999999" customHeight="1" thickBot="1" x14ac:dyDescent="0.3">
      <c r="A88" s="534"/>
      <c r="B88" s="535"/>
      <c r="C88" s="535"/>
      <c r="D88" s="536"/>
      <c r="E88" s="180"/>
      <c r="F88" s="732" t="s">
        <v>220</v>
      </c>
      <c r="G88" s="733"/>
      <c r="H88" s="733"/>
      <c r="I88" s="733"/>
      <c r="J88" s="272">
        <f t="shared" ref="J88:O88" si="19">SUM(J83,J78,J73,J68,J63,J58)</f>
        <v>0</v>
      </c>
      <c r="K88" s="272">
        <f t="shared" si="19"/>
        <v>0</v>
      </c>
      <c r="L88" s="272">
        <f t="shared" si="19"/>
        <v>0</v>
      </c>
      <c r="M88" s="272">
        <f t="shared" si="19"/>
        <v>0</v>
      </c>
      <c r="N88" s="276">
        <f t="shared" si="19"/>
        <v>0</v>
      </c>
      <c r="O88" s="273">
        <f t="shared" si="19"/>
        <v>0</v>
      </c>
      <c r="P88" s="66"/>
      <c r="Q88" s="176"/>
    </row>
    <row r="89" spans="1:18" ht="24" customHeight="1" thickBot="1" x14ac:dyDescent="0.3">
      <c r="A89" s="537"/>
      <c r="B89" s="538"/>
      <c r="C89" s="538"/>
      <c r="D89" s="539"/>
      <c r="E89" s="71"/>
      <c r="F89" s="181"/>
      <c r="G89" s="181"/>
      <c r="H89" s="181"/>
      <c r="I89" s="181"/>
      <c r="J89" s="760" t="s">
        <v>1102</v>
      </c>
      <c r="K89" s="760"/>
      <c r="L89" s="760"/>
      <c r="M89" s="760"/>
      <c r="N89" s="181"/>
      <c r="O89" s="182"/>
      <c r="P89" s="183"/>
    </row>
    <row r="90" spans="1:18" ht="12.75" customHeight="1" thickBot="1" x14ac:dyDescent="0.3">
      <c r="A90" s="531" t="s">
        <v>201</v>
      </c>
      <c r="B90" s="532"/>
      <c r="C90" s="532"/>
      <c r="D90" s="533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66"/>
    </row>
    <row r="91" spans="1:18" ht="12.75" customHeight="1" x14ac:dyDescent="0.25">
      <c r="A91" s="534"/>
      <c r="B91" s="535"/>
      <c r="C91" s="535"/>
      <c r="D91" s="536"/>
      <c r="E91" s="180"/>
      <c r="F91" s="563" t="s">
        <v>224</v>
      </c>
      <c r="G91" s="564"/>
      <c r="H91" s="564"/>
      <c r="I91" s="564"/>
      <c r="J91" s="563" t="s">
        <v>66</v>
      </c>
      <c r="K91" s="564"/>
      <c r="L91" s="564"/>
      <c r="M91" s="564"/>
      <c r="N91" s="563" t="s">
        <v>203</v>
      </c>
      <c r="O91" s="564"/>
      <c r="P91" s="66"/>
    </row>
    <row r="92" spans="1:18" ht="28.5" customHeight="1" x14ac:dyDescent="0.25">
      <c r="A92" s="534"/>
      <c r="B92" s="535"/>
      <c r="C92" s="535"/>
      <c r="D92" s="536"/>
      <c r="E92" s="180"/>
      <c r="F92" s="698" t="s">
        <v>202</v>
      </c>
      <c r="G92" s="699"/>
      <c r="H92" s="699"/>
      <c r="I92" s="699"/>
      <c r="J92" s="702">
        <f>SUM(O60,O70,O75,O65,O80,O85)</f>
        <v>0</v>
      </c>
      <c r="K92" s="703"/>
      <c r="L92" s="703"/>
      <c r="M92" s="704"/>
      <c r="N92" s="740" t="str">
        <f>IFERROR(J92/$O$88,"н/д")</f>
        <v>н/д</v>
      </c>
      <c r="O92" s="741"/>
      <c r="P92" s="66"/>
      <c r="Q92" s="147" t="str">
        <f>IF(N92&lt;20%,"Не соответствует требованиям Положения Фонда, должно быть не менее 20%"," ")</f>
        <v xml:space="preserve"> </v>
      </c>
    </row>
    <row r="93" spans="1:18" ht="35.25" customHeight="1" x14ac:dyDescent="0.25">
      <c r="A93" s="534"/>
      <c r="B93" s="535"/>
      <c r="C93" s="535"/>
      <c r="D93" s="536"/>
      <c r="E93" s="180"/>
      <c r="F93" s="698" t="s">
        <v>682</v>
      </c>
      <c r="G93" s="699"/>
      <c r="H93" s="699"/>
      <c r="I93" s="699"/>
      <c r="J93" s="702">
        <f>SUM(O59,O69,O74,O64,O79,O84)</f>
        <v>0</v>
      </c>
      <c r="K93" s="703"/>
      <c r="L93" s="703"/>
      <c r="M93" s="704"/>
      <c r="N93" s="740" t="str">
        <f t="shared" ref="N93:N95" si="20">IFERROR(J93/$O$88,"н/д")</f>
        <v>н/д</v>
      </c>
      <c r="O93" s="741"/>
      <c r="P93" s="66"/>
      <c r="Q93" s="147"/>
      <c r="R93" s="224" t="str">
        <f>IF(J93&gt;250000,"ОШИБКА!Сумма займа не более 250 000 тыс. рублей","")</f>
        <v/>
      </c>
    </row>
    <row r="94" spans="1:18" ht="12.75" customHeight="1" x14ac:dyDescent="0.25">
      <c r="A94" s="534"/>
      <c r="B94" s="535"/>
      <c r="C94" s="535"/>
      <c r="D94" s="536"/>
      <c r="E94" s="180"/>
      <c r="F94" s="698" t="str">
        <f>F61</f>
        <v>Кредитор 1 (при наличии, указать)</v>
      </c>
      <c r="G94" s="699"/>
      <c r="H94" s="699"/>
      <c r="I94" s="699"/>
      <c r="J94" s="702">
        <f>SUM(O61,O71,O76,O66,O81,O86)</f>
        <v>0</v>
      </c>
      <c r="K94" s="703"/>
      <c r="L94" s="703"/>
      <c r="M94" s="704"/>
      <c r="N94" s="740" t="str">
        <f t="shared" si="20"/>
        <v>н/д</v>
      </c>
      <c r="O94" s="741"/>
      <c r="P94" s="66"/>
      <c r="Q94" s="147"/>
    </row>
    <row r="95" spans="1:18" ht="12.75" customHeight="1" x14ac:dyDescent="0.25">
      <c r="A95" s="534"/>
      <c r="B95" s="535"/>
      <c r="C95" s="535"/>
      <c r="D95" s="536"/>
      <c r="E95" s="180"/>
      <c r="F95" s="700" t="str">
        <f>F62</f>
        <v>Кредитор 2 (при наличии, указать)</v>
      </c>
      <c r="G95" s="701"/>
      <c r="H95" s="701"/>
      <c r="I95" s="701"/>
      <c r="J95" s="702">
        <f>SUM(O62,O72,O77,O67,O82,O87)</f>
        <v>0</v>
      </c>
      <c r="K95" s="703"/>
      <c r="L95" s="703"/>
      <c r="M95" s="704"/>
      <c r="N95" s="740" t="str">
        <f t="shared" si="20"/>
        <v>н/д</v>
      </c>
      <c r="O95" s="741"/>
      <c r="P95" s="66"/>
      <c r="Q95" s="147"/>
    </row>
    <row r="96" spans="1:18" ht="12.75" customHeight="1" thickBot="1" x14ac:dyDescent="0.3">
      <c r="A96" s="534"/>
      <c r="B96" s="535"/>
      <c r="C96" s="535"/>
      <c r="D96" s="536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66"/>
    </row>
    <row r="97" spans="1:17" ht="4.5" customHeight="1" thickBot="1" x14ac:dyDescent="0.3">
      <c r="A97" s="788" t="s">
        <v>1107</v>
      </c>
      <c r="B97" s="789"/>
      <c r="C97" s="789"/>
      <c r="D97" s="790"/>
      <c r="E97" s="72"/>
      <c r="F97" s="73"/>
      <c r="G97" s="73"/>
      <c r="H97" s="73"/>
      <c r="I97" s="73"/>
      <c r="J97" s="73"/>
      <c r="K97" s="73"/>
      <c r="L97" s="73"/>
      <c r="M97" s="73"/>
      <c r="N97" s="73"/>
      <c r="O97" s="752"/>
      <c r="P97" s="753"/>
    </row>
    <row r="98" spans="1:17" ht="25.5" customHeight="1" thickBot="1" x14ac:dyDescent="0.3">
      <c r="A98" s="627"/>
      <c r="B98" s="628"/>
      <c r="C98" s="628"/>
      <c r="D98" s="629"/>
      <c r="E98" s="74"/>
      <c r="F98" s="764" t="s">
        <v>683</v>
      </c>
      <c r="G98" s="765"/>
      <c r="H98" s="765"/>
      <c r="I98" s="765"/>
      <c r="J98" s="761">
        <f>J100+J104</f>
        <v>0</v>
      </c>
      <c r="K98" s="762"/>
      <c r="L98" s="762"/>
      <c r="M98" s="762"/>
      <c r="N98" s="762"/>
      <c r="O98" s="763"/>
      <c r="P98" s="66"/>
    </row>
    <row r="99" spans="1:17" ht="3.75" customHeight="1" x14ac:dyDescent="0.25">
      <c r="A99" s="627"/>
      <c r="B99" s="628"/>
      <c r="C99" s="628"/>
      <c r="D99" s="629"/>
      <c r="E99" s="74"/>
      <c r="F99" s="766"/>
      <c r="G99" s="767"/>
      <c r="H99" s="767"/>
      <c r="I99" s="767"/>
      <c r="J99" s="767"/>
      <c r="K99" s="767"/>
      <c r="L99" s="767"/>
      <c r="M99" s="767"/>
      <c r="N99" s="767"/>
      <c r="O99" s="768"/>
      <c r="P99" s="66"/>
    </row>
    <row r="100" spans="1:17" ht="22.5" customHeight="1" x14ac:dyDescent="0.25">
      <c r="A100" s="627"/>
      <c r="B100" s="628"/>
      <c r="C100" s="628"/>
      <c r="D100" s="629"/>
      <c r="E100" s="123"/>
      <c r="F100" s="698" t="s">
        <v>24</v>
      </c>
      <c r="G100" s="699"/>
      <c r="H100" s="699"/>
      <c r="I100" s="699"/>
      <c r="J100" s="748"/>
      <c r="K100" s="748"/>
      <c r="L100" s="748"/>
      <c r="M100" s="748"/>
      <c r="N100" s="748"/>
      <c r="O100" s="749"/>
      <c r="P100" s="66"/>
    </row>
    <row r="101" spans="1:17" ht="22.5" customHeight="1" x14ac:dyDescent="0.25">
      <c r="A101" s="627"/>
      <c r="B101" s="628"/>
      <c r="C101" s="628"/>
      <c r="D101" s="629"/>
      <c r="E101" s="123"/>
      <c r="F101" s="757" t="s">
        <v>204</v>
      </c>
      <c r="G101" s="769"/>
      <c r="H101" s="769"/>
      <c r="I101" s="770"/>
      <c r="J101" s="771"/>
      <c r="K101" s="772"/>
      <c r="L101" s="772"/>
      <c r="M101" s="772"/>
      <c r="N101" s="772"/>
      <c r="O101" s="773"/>
      <c r="P101" s="66"/>
    </row>
    <row r="102" spans="1:17" ht="37.5" customHeight="1" x14ac:dyDescent="0.25">
      <c r="A102" s="627"/>
      <c r="B102" s="628"/>
      <c r="C102" s="628"/>
      <c r="D102" s="629"/>
      <c r="E102" s="74"/>
      <c r="F102" s="821" t="s">
        <v>225</v>
      </c>
      <c r="G102" s="822"/>
      <c r="H102" s="822"/>
      <c r="I102" s="822"/>
      <c r="J102" s="745"/>
      <c r="K102" s="746"/>
      <c r="L102" s="746"/>
      <c r="M102" s="746"/>
      <c r="N102" s="746"/>
      <c r="O102" s="747"/>
      <c r="P102" s="66"/>
    </row>
    <row r="103" spans="1:17" ht="4.5" customHeight="1" x14ac:dyDescent="0.25">
      <c r="A103" s="627"/>
      <c r="B103" s="628"/>
      <c r="C103" s="628"/>
      <c r="D103" s="629"/>
      <c r="E103" s="74"/>
      <c r="F103" s="766"/>
      <c r="G103" s="767"/>
      <c r="H103" s="767"/>
      <c r="I103" s="767"/>
      <c r="J103" s="767"/>
      <c r="K103" s="767"/>
      <c r="L103" s="767"/>
      <c r="M103" s="767"/>
      <c r="N103" s="767"/>
      <c r="O103" s="768"/>
      <c r="P103" s="75"/>
    </row>
    <row r="104" spans="1:17" ht="24.75" customHeight="1" x14ac:dyDescent="0.25">
      <c r="A104" s="627"/>
      <c r="B104" s="628"/>
      <c r="C104" s="628"/>
      <c r="D104" s="629"/>
      <c r="E104" s="74"/>
      <c r="F104" s="698" t="s">
        <v>25</v>
      </c>
      <c r="G104" s="699"/>
      <c r="H104" s="699"/>
      <c r="I104" s="699"/>
      <c r="J104" s="771"/>
      <c r="K104" s="772"/>
      <c r="L104" s="772"/>
      <c r="M104" s="772"/>
      <c r="N104" s="772"/>
      <c r="O104" s="773"/>
      <c r="P104" s="66"/>
    </row>
    <row r="105" spans="1:17" ht="42" customHeight="1" x14ac:dyDescent="0.25">
      <c r="A105" s="627"/>
      <c r="B105" s="628"/>
      <c r="C105" s="628"/>
      <c r="D105" s="629"/>
      <c r="E105" s="74"/>
      <c r="F105" s="757" t="s">
        <v>226</v>
      </c>
      <c r="G105" s="769"/>
      <c r="H105" s="769"/>
      <c r="I105" s="770"/>
      <c r="J105" s="771"/>
      <c r="K105" s="774"/>
      <c r="L105" s="774"/>
      <c r="M105" s="774"/>
      <c r="N105" s="774"/>
      <c r="O105" s="775"/>
      <c r="P105" s="66"/>
    </row>
    <row r="106" spans="1:17" ht="14.25" customHeight="1" x14ac:dyDescent="0.25">
      <c r="A106" s="627"/>
      <c r="B106" s="628"/>
      <c r="C106" s="628"/>
      <c r="D106" s="629"/>
      <c r="E106" s="74"/>
      <c r="F106" s="791" t="s">
        <v>26</v>
      </c>
      <c r="G106" s="792"/>
      <c r="H106" s="792"/>
      <c r="I106" s="793"/>
      <c r="J106" s="799"/>
      <c r="K106" s="800"/>
      <c r="L106" s="800"/>
      <c r="M106" s="800"/>
      <c r="N106" s="800"/>
      <c r="O106" s="801"/>
      <c r="P106" s="66"/>
    </row>
    <row r="107" spans="1:17" ht="25.5" customHeight="1" x14ac:dyDescent="0.25">
      <c r="A107" s="627"/>
      <c r="B107" s="628"/>
      <c r="C107" s="628"/>
      <c r="D107" s="629"/>
      <c r="E107" s="74"/>
      <c r="F107" s="794" t="s">
        <v>223</v>
      </c>
      <c r="G107" s="795"/>
      <c r="H107" s="795"/>
      <c r="I107" s="796"/>
      <c r="J107" s="618" t="s">
        <v>642</v>
      </c>
      <c r="K107" s="619"/>
      <c r="L107" s="170" t="s">
        <v>11</v>
      </c>
      <c r="M107" s="170" t="s">
        <v>27</v>
      </c>
      <c r="N107" s="797" t="s">
        <v>130</v>
      </c>
      <c r="O107" s="798"/>
      <c r="P107" s="66"/>
    </row>
    <row r="108" spans="1:17" ht="17.25" customHeight="1" thickBot="1" x14ac:dyDescent="0.3">
      <c r="A108" s="627"/>
      <c r="B108" s="628"/>
      <c r="C108" s="628"/>
      <c r="D108" s="629"/>
      <c r="E108" s="74"/>
      <c r="F108" s="659"/>
      <c r="G108" s="660"/>
      <c r="H108" s="660"/>
      <c r="I108" s="661"/>
      <c r="J108" s="620"/>
      <c r="K108" s="621"/>
      <c r="L108" s="258"/>
      <c r="M108" s="258"/>
      <c r="N108" s="600"/>
      <c r="O108" s="601"/>
      <c r="P108" s="66"/>
    </row>
    <row r="109" spans="1:17" ht="5.25" customHeight="1" thickBot="1" x14ac:dyDescent="0.3">
      <c r="A109" s="630"/>
      <c r="B109" s="631"/>
      <c r="C109" s="631"/>
      <c r="D109" s="632"/>
      <c r="E109" s="76"/>
      <c r="F109" s="77"/>
      <c r="G109" s="77"/>
      <c r="H109" s="77"/>
      <c r="I109" s="77"/>
      <c r="J109" s="77"/>
      <c r="K109" s="77"/>
      <c r="L109" s="77"/>
      <c r="M109" s="77"/>
      <c r="N109" s="77"/>
      <c r="O109" s="76"/>
      <c r="P109" s="78"/>
    </row>
    <row r="110" spans="1:17" ht="6.75" customHeight="1" thickBot="1" x14ac:dyDescent="0.3">
      <c r="A110" s="788" t="s">
        <v>727</v>
      </c>
      <c r="B110" s="789"/>
      <c r="C110" s="789"/>
      <c r="D110" s="790"/>
      <c r="E110" s="72"/>
      <c r="F110" s="133"/>
      <c r="G110" s="73"/>
      <c r="H110" s="73"/>
      <c r="I110" s="73"/>
      <c r="J110" s="73"/>
      <c r="K110" s="73"/>
      <c r="L110" s="73"/>
      <c r="M110" s="73"/>
      <c r="N110" s="73"/>
      <c r="O110" s="752"/>
      <c r="P110" s="753"/>
    </row>
    <row r="111" spans="1:17" ht="29.25" customHeight="1" thickBot="1" x14ac:dyDescent="0.3">
      <c r="A111" s="627"/>
      <c r="B111" s="628"/>
      <c r="C111" s="628"/>
      <c r="D111" s="629"/>
      <c r="E111" s="123"/>
      <c r="F111" s="754" t="s">
        <v>684</v>
      </c>
      <c r="G111" s="755"/>
      <c r="H111" s="755"/>
      <c r="I111" s="756"/>
      <c r="J111" s="761">
        <f>J113+J117+J121</f>
        <v>0</v>
      </c>
      <c r="K111" s="762"/>
      <c r="L111" s="762"/>
      <c r="M111" s="762"/>
      <c r="N111" s="762"/>
      <c r="O111" s="763"/>
      <c r="P111" s="66"/>
      <c r="Q111" s="151" t="str">
        <f>IF(J111=(O88-J98)," ","Проверить корректность заполнения: Осуществленных затрат и/или Структура затрат")</f>
        <v xml:space="preserve"> </v>
      </c>
    </row>
    <row r="112" spans="1:17" ht="3.75" customHeight="1" thickBot="1" x14ac:dyDescent="0.3">
      <c r="A112" s="627"/>
      <c r="B112" s="628"/>
      <c r="C112" s="628"/>
      <c r="D112" s="629"/>
      <c r="E112" s="74"/>
      <c r="F112" s="766"/>
      <c r="G112" s="767"/>
      <c r="H112" s="767"/>
      <c r="I112" s="767"/>
      <c r="J112" s="767"/>
      <c r="K112" s="767"/>
      <c r="L112" s="767"/>
      <c r="M112" s="767"/>
      <c r="N112" s="767"/>
      <c r="O112" s="768"/>
      <c r="P112" s="66"/>
      <c r="Q112" s="151" t="str">
        <f t="shared" ref="Q112" si="21">IF(J112=(O89-J99)," ","Проверить корректность заполнения: Осуществленных затрат и/или Структура затрат")</f>
        <v xml:space="preserve"> </v>
      </c>
    </row>
    <row r="113" spans="1:17" ht="24" customHeight="1" x14ac:dyDescent="0.25">
      <c r="A113" s="627"/>
      <c r="B113" s="628"/>
      <c r="C113" s="628"/>
      <c r="D113" s="629"/>
      <c r="E113" s="123"/>
      <c r="F113" s="608" t="s">
        <v>68</v>
      </c>
      <c r="G113" s="609"/>
      <c r="H113" s="609"/>
      <c r="I113" s="610"/>
      <c r="J113" s="750"/>
      <c r="K113" s="750"/>
      <c r="L113" s="750"/>
      <c r="M113" s="750"/>
      <c r="N113" s="750"/>
      <c r="O113" s="751"/>
      <c r="P113" s="66"/>
      <c r="Q113" s="151" t="str">
        <f>IF(J113=(J92-J100)," ","Проверить корректность заполнения: Осуществленных затрат и/или Структура затрат")</f>
        <v xml:space="preserve"> </v>
      </c>
    </row>
    <row r="114" spans="1:17" ht="24" customHeight="1" x14ac:dyDescent="0.25">
      <c r="A114" s="627"/>
      <c r="B114" s="628"/>
      <c r="C114" s="628"/>
      <c r="D114" s="629"/>
      <c r="E114" s="123"/>
      <c r="F114" s="791" t="s">
        <v>217</v>
      </c>
      <c r="G114" s="792"/>
      <c r="H114" s="792"/>
      <c r="I114" s="793"/>
      <c r="J114" s="814"/>
      <c r="K114" s="814"/>
      <c r="L114" s="814"/>
      <c r="M114" s="814"/>
      <c r="N114" s="814"/>
      <c r="O114" s="815"/>
      <c r="P114" s="66"/>
    </row>
    <row r="115" spans="1:17" ht="24" customHeight="1" thickBot="1" x14ac:dyDescent="0.3">
      <c r="A115" s="627"/>
      <c r="B115" s="628"/>
      <c r="C115" s="628"/>
      <c r="D115" s="629"/>
      <c r="E115" s="123"/>
      <c r="F115" s="605" t="s">
        <v>227</v>
      </c>
      <c r="G115" s="606"/>
      <c r="H115" s="606"/>
      <c r="I115" s="607"/>
      <c r="J115" s="622"/>
      <c r="K115" s="622"/>
      <c r="L115" s="622"/>
      <c r="M115" s="622"/>
      <c r="N115" s="622"/>
      <c r="O115" s="623"/>
      <c r="P115" s="66"/>
    </row>
    <row r="116" spans="1:17" ht="9" customHeight="1" thickBot="1" x14ac:dyDescent="0.3">
      <c r="A116" s="627"/>
      <c r="B116" s="628"/>
      <c r="C116" s="628"/>
      <c r="D116" s="629"/>
      <c r="E116" s="123"/>
      <c r="F116" s="201"/>
      <c r="G116" s="202"/>
      <c r="H116" s="202"/>
      <c r="I116" s="202"/>
      <c r="J116" s="203"/>
      <c r="K116" s="203"/>
      <c r="L116" s="203"/>
      <c r="M116" s="203"/>
      <c r="N116" s="203"/>
      <c r="O116" s="204"/>
      <c r="P116" s="66"/>
    </row>
    <row r="117" spans="1:17" ht="24" customHeight="1" x14ac:dyDescent="0.25">
      <c r="A117" s="627"/>
      <c r="B117" s="628"/>
      <c r="C117" s="628"/>
      <c r="D117" s="629"/>
      <c r="E117" s="123"/>
      <c r="F117" s="611" t="s">
        <v>724</v>
      </c>
      <c r="G117" s="612"/>
      <c r="H117" s="612"/>
      <c r="I117" s="612"/>
      <c r="J117" s="613"/>
      <c r="K117" s="614"/>
      <c r="L117" s="614"/>
      <c r="M117" s="614"/>
      <c r="N117" s="614"/>
      <c r="O117" s="615"/>
      <c r="P117" s="66"/>
    </row>
    <row r="118" spans="1:17" ht="24" customHeight="1" x14ac:dyDescent="0.25">
      <c r="A118" s="627"/>
      <c r="B118" s="628"/>
      <c r="C118" s="628"/>
      <c r="D118" s="629"/>
      <c r="E118" s="123"/>
      <c r="F118" s="574" t="s">
        <v>725</v>
      </c>
      <c r="G118" s="575"/>
      <c r="H118" s="575"/>
      <c r="I118" s="575"/>
      <c r="J118" s="804" t="s">
        <v>11</v>
      </c>
      <c r="K118" s="805"/>
      <c r="L118" s="806"/>
      <c r="M118" s="804" t="s">
        <v>640</v>
      </c>
      <c r="N118" s="805"/>
      <c r="O118" s="807"/>
      <c r="P118" s="66"/>
    </row>
    <row r="119" spans="1:17" ht="24" customHeight="1" thickBot="1" x14ac:dyDescent="0.3">
      <c r="A119" s="627"/>
      <c r="B119" s="628"/>
      <c r="C119" s="628"/>
      <c r="D119" s="629"/>
      <c r="E119" s="123"/>
      <c r="F119" s="802"/>
      <c r="G119" s="803"/>
      <c r="H119" s="803"/>
      <c r="I119" s="803"/>
      <c r="J119" s="808"/>
      <c r="K119" s="809"/>
      <c r="L119" s="810"/>
      <c r="M119" s="811"/>
      <c r="N119" s="812"/>
      <c r="O119" s="813"/>
      <c r="P119" s="66"/>
      <c r="Q119" s="63" t="str">
        <f>IF(J119&gt;15,"ОШИБКА!Срок заемного финансирования Фонда не более 15 лет"," ")</f>
        <v xml:space="preserve"> </v>
      </c>
    </row>
    <row r="120" spans="1:17" ht="9" customHeight="1" thickBot="1" x14ac:dyDescent="0.3">
      <c r="A120" s="627"/>
      <c r="B120" s="628"/>
      <c r="C120" s="628"/>
      <c r="D120" s="629"/>
      <c r="E120" s="74"/>
      <c r="F120" s="766"/>
      <c r="G120" s="767"/>
      <c r="H120" s="767"/>
      <c r="I120" s="767"/>
      <c r="J120" s="767"/>
      <c r="K120" s="767"/>
      <c r="L120" s="767"/>
      <c r="M120" s="767"/>
      <c r="N120" s="767"/>
      <c r="O120" s="768"/>
      <c r="P120" s="66"/>
    </row>
    <row r="121" spans="1:17" ht="24" customHeight="1" x14ac:dyDescent="0.25">
      <c r="A121" s="627"/>
      <c r="B121" s="628"/>
      <c r="C121" s="628"/>
      <c r="D121" s="629"/>
      <c r="E121" s="123"/>
      <c r="F121" s="608" t="s">
        <v>728</v>
      </c>
      <c r="G121" s="609"/>
      <c r="H121" s="609"/>
      <c r="I121" s="610"/>
      <c r="J121" s="616"/>
      <c r="K121" s="616"/>
      <c r="L121" s="616"/>
      <c r="M121" s="616"/>
      <c r="N121" s="616"/>
      <c r="O121" s="617"/>
      <c r="P121" s="66"/>
    </row>
    <row r="122" spans="1:17" ht="24" customHeight="1" x14ac:dyDescent="0.25">
      <c r="A122" s="627"/>
      <c r="B122" s="628"/>
      <c r="C122" s="628"/>
      <c r="D122" s="629"/>
      <c r="E122" s="123"/>
      <c r="F122" s="757" t="s">
        <v>228</v>
      </c>
      <c r="G122" s="758"/>
      <c r="H122" s="758"/>
      <c r="I122" s="759"/>
      <c r="J122" s="748"/>
      <c r="K122" s="748"/>
      <c r="L122" s="748"/>
      <c r="M122" s="748"/>
      <c r="N122" s="748"/>
      <c r="O122" s="749"/>
      <c r="P122" s="66"/>
    </row>
    <row r="123" spans="1:17" ht="24" customHeight="1" x14ac:dyDescent="0.25">
      <c r="A123" s="627"/>
      <c r="B123" s="628"/>
      <c r="C123" s="628"/>
      <c r="D123" s="629"/>
      <c r="E123" s="123"/>
      <c r="F123" s="791" t="s">
        <v>26</v>
      </c>
      <c r="G123" s="792"/>
      <c r="H123" s="792"/>
      <c r="I123" s="793"/>
      <c r="J123" s="748"/>
      <c r="K123" s="748"/>
      <c r="L123" s="748"/>
      <c r="M123" s="748"/>
      <c r="N123" s="748"/>
      <c r="O123" s="749"/>
      <c r="P123" s="66"/>
    </row>
    <row r="124" spans="1:17" ht="15.75" customHeight="1" x14ac:dyDescent="0.25">
      <c r="A124" s="627"/>
      <c r="B124" s="628"/>
      <c r="C124" s="628"/>
      <c r="D124" s="629"/>
      <c r="E124" s="123"/>
      <c r="F124" s="794" t="s">
        <v>216</v>
      </c>
      <c r="G124" s="795"/>
      <c r="H124" s="795"/>
      <c r="I124" s="796"/>
      <c r="J124" s="618" t="s">
        <v>642</v>
      </c>
      <c r="K124" s="619"/>
      <c r="L124" s="170" t="s">
        <v>11</v>
      </c>
      <c r="M124" s="170" t="s">
        <v>27</v>
      </c>
      <c r="N124" s="797" t="s">
        <v>130</v>
      </c>
      <c r="O124" s="798"/>
      <c r="P124" s="66"/>
    </row>
    <row r="125" spans="1:17" ht="16.5" thickBot="1" x14ac:dyDescent="0.3">
      <c r="A125" s="627"/>
      <c r="B125" s="628"/>
      <c r="C125" s="628"/>
      <c r="D125" s="629"/>
      <c r="E125" s="123"/>
      <c r="F125" s="659"/>
      <c r="G125" s="660"/>
      <c r="H125" s="660"/>
      <c r="I125" s="661"/>
      <c r="J125" s="620"/>
      <c r="K125" s="621"/>
      <c r="L125" s="258"/>
      <c r="M125" s="258"/>
      <c r="N125" s="600"/>
      <c r="O125" s="601"/>
      <c r="P125" s="66"/>
    </row>
    <row r="126" spans="1:17" ht="5.25" customHeight="1" thickBot="1" x14ac:dyDescent="0.3">
      <c r="A126" s="630"/>
      <c r="B126" s="631"/>
      <c r="C126" s="631"/>
      <c r="D126" s="632"/>
      <c r="E126" s="134"/>
      <c r="F126" s="48"/>
      <c r="G126" s="48"/>
      <c r="H126" s="48"/>
      <c r="I126" s="48"/>
      <c r="J126" s="124"/>
      <c r="K126" s="124"/>
      <c r="L126" s="124"/>
      <c r="M126" s="124"/>
      <c r="N126" s="124"/>
      <c r="O126" s="816"/>
      <c r="P126" s="817"/>
    </row>
    <row r="127" spans="1:17" ht="3.75" customHeight="1" thickBot="1" x14ac:dyDescent="0.3">
      <c r="A127" s="627" t="s">
        <v>685</v>
      </c>
      <c r="B127" s="628"/>
      <c r="C127" s="628"/>
      <c r="D127" s="629"/>
      <c r="E127" s="123"/>
      <c r="F127" s="79"/>
      <c r="G127" s="79"/>
      <c r="H127" s="79"/>
      <c r="I127" s="79"/>
      <c r="J127" s="125"/>
      <c r="K127" s="125"/>
      <c r="L127" s="125"/>
      <c r="M127" s="125"/>
      <c r="N127" s="125"/>
      <c r="O127" s="672"/>
      <c r="P127" s="673"/>
    </row>
    <row r="128" spans="1:17" ht="18" customHeight="1" x14ac:dyDescent="0.25">
      <c r="A128" s="627"/>
      <c r="B128" s="628"/>
      <c r="C128" s="628"/>
      <c r="D128" s="629"/>
      <c r="E128" s="123"/>
      <c r="F128" s="563" t="s">
        <v>17</v>
      </c>
      <c r="G128" s="564"/>
      <c r="H128" s="564"/>
      <c r="I128" s="156" t="s">
        <v>28</v>
      </c>
      <c r="J128" s="564" t="s">
        <v>29</v>
      </c>
      <c r="K128" s="564"/>
      <c r="L128" s="564"/>
      <c r="M128" s="564"/>
      <c r="N128" s="564"/>
      <c r="O128" s="736"/>
      <c r="P128" s="66"/>
    </row>
    <row r="129" spans="1:16" ht="18" customHeight="1" x14ac:dyDescent="0.25">
      <c r="A129" s="627"/>
      <c r="B129" s="628"/>
      <c r="C129" s="628"/>
      <c r="D129" s="629"/>
      <c r="E129" s="123"/>
      <c r="F129" s="670" t="s">
        <v>35</v>
      </c>
      <c r="G129" s="671"/>
      <c r="H129" s="671"/>
      <c r="I129" s="155" t="s">
        <v>32</v>
      </c>
      <c r="J129" s="560"/>
      <c r="K129" s="561"/>
      <c r="L129" s="561"/>
      <c r="M129" s="561"/>
      <c r="N129" s="561"/>
      <c r="O129" s="562"/>
      <c r="P129" s="66"/>
    </row>
    <row r="130" spans="1:16" ht="42.75" customHeight="1" x14ac:dyDescent="0.25">
      <c r="A130" s="627"/>
      <c r="B130" s="628"/>
      <c r="C130" s="628"/>
      <c r="D130" s="629"/>
      <c r="E130" s="123"/>
      <c r="F130" s="670" t="s">
        <v>127</v>
      </c>
      <c r="G130" s="671"/>
      <c r="H130" s="671"/>
      <c r="I130" s="155" t="s">
        <v>67</v>
      </c>
      <c r="J130" s="666"/>
      <c r="K130" s="666"/>
      <c r="L130" s="666"/>
      <c r="M130" s="666"/>
      <c r="N130" s="666"/>
      <c r="O130" s="667"/>
      <c r="P130" s="66"/>
    </row>
    <row r="131" spans="1:16" ht="18" customHeight="1" x14ac:dyDescent="0.25">
      <c r="A131" s="627"/>
      <c r="B131" s="628"/>
      <c r="C131" s="628"/>
      <c r="D131" s="629"/>
      <c r="E131" s="123"/>
      <c r="F131" s="670" t="s">
        <v>30</v>
      </c>
      <c r="G131" s="671"/>
      <c r="H131" s="671"/>
      <c r="I131" s="155" t="s">
        <v>31</v>
      </c>
      <c r="J131" s="668"/>
      <c r="K131" s="668"/>
      <c r="L131" s="668"/>
      <c r="M131" s="668"/>
      <c r="N131" s="668"/>
      <c r="O131" s="669"/>
      <c r="P131" s="66"/>
    </row>
    <row r="132" spans="1:16" ht="18" customHeight="1" x14ac:dyDescent="0.25">
      <c r="A132" s="627"/>
      <c r="B132" s="628"/>
      <c r="C132" s="628"/>
      <c r="D132" s="629"/>
      <c r="E132" s="123"/>
      <c r="F132" s="670" t="s">
        <v>33</v>
      </c>
      <c r="G132" s="671"/>
      <c r="H132" s="671"/>
      <c r="I132" s="155" t="s">
        <v>67</v>
      </c>
      <c r="J132" s="666"/>
      <c r="K132" s="666"/>
      <c r="L132" s="666"/>
      <c r="M132" s="666"/>
      <c r="N132" s="666"/>
      <c r="O132" s="667"/>
      <c r="P132" s="66"/>
    </row>
    <row r="133" spans="1:16" ht="18" customHeight="1" x14ac:dyDescent="0.25">
      <c r="A133" s="627"/>
      <c r="B133" s="628"/>
      <c r="C133" s="628"/>
      <c r="D133" s="629"/>
      <c r="E133" s="123"/>
      <c r="F133" s="670" t="s">
        <v>34</v>
      </c>
      <c r="G133" s="671"/>
      <c r="H133" s="671"/>
      <c r="I133" s="155" t="s">
        <v>67</v>
      </c>
      <c r="J133" s="666"/>
      <c r="K133" s="666"/>
      <c r="L133" s="666"/>
      <c r="M133" s="666"/>
      <c r="N133" s="666"/>
      <c r="O133" s="667"/>
      <c r="P133" s="66"/>
    </row>
    <row r="134" spans="1:16" ht="18" customHeight="1" thickBot="1" x14ac:dyDescent="0.3">
      <c r="A134" s="627"/>
      <c r="B134" s="628"/>
      <c r="C134" s="628"/>
      <c r="D134" s="629"/>
      <c r="E134" s="123"/>
      <c r="F134" s="664" t="s">
        <v>723</v>
      </c>
      <c r="G134" s="665"/>
      <c r="H134" s="665"/>
      <c r="I134" s="154" t="s">
        <v>32</v>
      </c>
      <c r="J134" s="734"/>
      <c r="K134" s="734"/>
      <c r="L134" s="734"/>
      <c r="M134" s="734"/>
      <c r="N134" s="734"/>
      <c r="O134" s="735"/>
      <c r="P134" s="66"/>
    </row>
    <row r="135" spans="1:16" ht="5.25" customHeight="1" thickBot="1" x14ac:dyDescent="0.3">
      <c r="A135" s="630"/>
      <c r="B135" s="631"/>
      <c r="C135" s="631"/>
      <c r="D135" s="632"/>
      <c r="E135" s="123"/>
      <c r="F135" s="79"/>
      <c r="G135" s="79"/>
      <c r="H135" s="79"/>
      <c r="I135" s="79"/>
      <c r="J135" s="80"/>
      <c r="K135" s="80"/>
      <c r="L135" s="80"/>
      <c r="M135" s="80"/>
      <c r="N135" s="80"/>
      <c r="O135" s="80"/>
      <c r="P135" s="81"/>
    </row>
    <row r="136" spans="1:16" ht="8.25" hidden="1" customHeight="1" x14ac:dyDescent="0.25">
      <c r="A136" s="194"/>
      <c r="B136" s="195"/>
      <c r="C136" s="195"/>
      <c r="D136" s="196"/>
      <c r="E136" s="126"/>
      <c r="F136" s="82"/>
      <c r="G136" s="82"/>
      <c r="H136" s="82"/>
      <c r="I136" s="82"/>
      <c r="J136" s="127"/>
      <c r="K136" s="127"/>
      <c r="L136" s="127"/>
      <c r="M136" s="127"/>
      <c r="N136" s="127"/>
      <c r="O136" s="83"/>
      <c r="P136" s="84"/>
    </row>
    <row r="137" spans="1:16" ht="15.75" customHeight="1" thickBot="1" x14ac:dyDescent="0.3">
      <c r="A137" s="627" t="s">
        <v>686</v>
      </c>
      <c r="B137" s="628"/>
      <c r="C137" s="628"/>
      <c r="D137" s="629"/>
      <c r="E137" s="126"/>
      <c r="F137" s="82"/>
      <c r="G137" s="82"/>
      <c r="H137" s="82"/>
      <c r="I137" s="82"/>
      <c r="J137" s="127"/>
      <c r="K137" s="127"/>
      <c r="L137" s="744" t="s">
        <v>712</v>
      </c>
      <c r="M137" s="744"/>
      <c r="N137" s="744"/>
      <c r="O137" s="636"/>
      <c r="P137" s="636"/>
    </row>
    <row r="138" spans="1:16" ht="15.75" customHeight="1" thickBot="1" x14ac:dyDescent="0.3">
      <c r="A138" s="627"/>
      <c r="B138" s="628"/>
      <c r="C138" s="628"/>
      <c r="D138" s="629"/>
      <c r="E138" s="128"/>
      <c r="F138" s="82"/>
      <c r="G138" s="82"/>
      <c r="H138" s="82"/>
      <c r="I138" s="82"/>
      <c r="J138" s="127"/>
      <c r="K138" s="127"/>
      <c r="L138" s="139"/>
      <c r="M138" s="139"/>
      <c r="N138" s="139"/>
      <c r="O138" s="141"/>
      <c r="P138" s="140"/>
    </row>
    <row r="139" spans="1:16" ht="15.75" customHeight="1" x14ac:dyDescent="0.25">
      <c r="A139" s="627"/>
      <c r="B139" s="628"/>
      <c r="C139" s="628"/>
      <c r="D139" s="629"/>
      <c r="E139" s="128"/>
      <c r="F139" s="571" t="s">
        <v>707</v>
      </c>
      <c r="G139" s="572"/>
      <c r="H139" s="572"/>
      <c r="I139" s="572"/>
      <c r="J139" s="572"/>
      <c r="K139" s="572"/>
      <c r="L139" s="572"/>
      <c r="M139" s="572"/>
      <c r="N139" s="573"/>
      <c r="O139" s="624"/>
      <c r="P139" s="140"/>
    </row>
    <row r="140" spans="1:16" ht="15.75" customHeight="1" x14ac:dyDescent="0.25">
      <c r="A140" s="627"/>
      <c r="B140" s="628"/>
      <c r="C140" s="628"/>
      <c r="D140" s="629"/>
      <c r="E140" s="128"/>
      <c r="F140" s="574"/>
      <c r="G140" s="575"/>
      <c r="H140" s="575"/>
      <c r="I140" s="575"/>
      <c r="J140" s="575"/>
      <c r="K140" s="575"/>
      <c r="L140" s="575"/>
      <c r="M140" s="575"/>
      <c r="N140" s="576"/>
      <c r="O140" s="588"/>
      <c r="P140" s="140"/>
    </row>
    <row r="141" spans="1:16" ht="10.9" customHeight="1" thickBot="1" x14ac:dyDescent="0.3">
      <c r="A141" s="627"/>
      <c r="B141" s="628"/>
      <c r="C141" s="628"/>
      <c r="D141" s="629"/>
      <c r="E141" s="128"/>
      <c r="F141" s="574"/>
      <c r="G141" s="575"/>
      <c r="H141" s="575"/>
      <c r="I141" s="575"/>
      <c r="J141" s="575"/>
      <c r="K141" s="575"/>
      <c r="L141" s="575"/>
      <c r="M141" s="575"/>
      <c r="N141" s="576"/>
      <c r="O141" s="633"/>
      <c r="P141" s="140"/>
    </row>
    <row r="142" spans="1:16" ht="16.149999999999999" customHeight="1" x14ac:dyDescent="0.25">
      <c r="A142" s="627"/>
      <c r="B142" s="628"/>
      <c r="C142" s="628"/>
      <c r="D142" s="629"/>
      <c r="E142" s="128"/>
      <c r="F142" s="571" t="s">
        <v>687</v>
      </c>
      <c r="G142" s="572"/>
      <c r="H142" s="572"/>
      <c r="I142" s="572"/>
      <c r="J142" s="572"/>
      <c r="K142" s="572"/>
      <c r="L142" s="572"/>
      <c r="M142" s="572"/>
      <c r="N142" s="573"/>
      <c r="O142" s="624"/>
      <c r="P142" s="140"/>
    </row>
    <row r="143" spans="1:16" ht="19.149999999999999" customHeight="1" x14ac:dyDescent="0.25">
      <c r="A143" s="627"/>
      <c r="B143" s="628"/>
      <c r="C143" s="628"/>
      <c r="D143" s="629"/>
      <c r="E143" s="128"/>
      <c r="F143" s="574"/>
      <c r="G143" s="575"/>
      <c r="H143" s="575"/>
      <c r="I143" s="575"/>
      <c r="J143" s="575"/>
      <c r="K143" s="575"/>
      <c r="L143" s="575"/>
      <c r="M143" s="575"/>
      <c r="N143" s="576"/>
      <c r="O143" s="588"/>
      <c r="P143" s="140"/>
    </row>
    <row r="144" spans="1:16" ht="16.5" thickBot="1" x14ac:dyDescent="0.3">
      <c r="A144" s="627"/>
      <c r="B144" s="628"/>
      <c r="C144" s="628"/>
      <c r="D144" s="629"/>
      <c r="E144" s="128"/>
      <c r="F144" s="574"/>
      <c r="G144" s="575"/>
      <c r="H144" s="575"/>
      <c r="I144" s="575"/>
      <c r="J144" s="575"/>
      <c r="K144" s="575"/>
      <c r="L144" s="575"/>
      <c r="M144" s="575"/>
      <c r="N144" s="576"/>
      <c r="O144" s="633"/>
      <c r="P144" s="140"/>
    </row>
    <row r="145" spans="1:17" ht="16.149999999999999" customHeight="1" x14ac:dyDescent="0.25">
      <c r="A145" s="627"/>
      <c r="B145" s="628"/>
      <c r="C145" s="628"/>
      <c r="D145" s="629"/>
      <c r="E145" s="128"/>
      <c r="F145" s="653" t="s">
        <v>688</v>
      </c>
      <c r="G145" s="654"/>
      <c r="H145" s="654"/>
      <c r="I145" s="654"/>
      <c r="J145" s="654"/>
      <c r="K145" s="654"/>
      <c r="L145" s="654"/>
      <c r="M145" s="654"/>
      <c r="N145" s="655"/>
      <c r="O145" s="742"/>
      <c r="P145" s="140"/>
    </row>
    <row r="146" spans="1:17" ht="16.149999999999999" customHeight="1" x14ac:dyDescent="0.25">
      <c r="A146" s="627"/>
      <c r="B146" s="628"/>
      <c r="C146" s="628"/>
      <c r="D146" s="629"/>
      <c r="E146" s="128"/>
      <c r="F146" s="656"/>
      <c r="G146" s="657"/>
      <c r="H146" s="657"/>
      <c r="I146" s="657"/>
      <c r="J146" s="657"/>
      <c r="K146" s="657"/>
      <c r="L146" s="657"/>
      <c r="M146" s="657"/>
      <c r="N146" s="658"/>
      <c r="O146" s="743"/>
      <c r="P146" s="140"/>
    </row>
    <row r="147" spans="1:17" ht="16.149999999999999" customHeight="1" thickBot="1" x14ac:dyDescent="0.3">
      <c r="A147" s="627"/>
      <c r="B147" s="628"/>
      <c r="C147" s="628"/>
      <c r="D147" s="629"/>
      <c r="E147" s="128"/>
      <c r="F147" s="659"/>
      <c r="G147" s="660"/>
      <c r="H147" s="660"/>
      <c r="I147" s="660"/>
      <c r="J147" s="660"/>
      <c r="K147" s="660"/>
      <c r="L147" s="660"/>
      <c r="M147" s="660"/>
      <c r="N147" s="661"/>
      <c r="O147" s="743"/>
      <c r="P147" s="171"/>
      <c r="Q147" s="172"/>
    </row>
    <row r="148" spans="1:17" ht="12" customHeight="1" x14ac:dyDescent="0.25">
      <c r="A148" s="627"/>
      <c r="B148" s="628"/>
      <c r="C148" s="628"/>
      <c r="D148" s="629"/>
      <c r="E148" s="128"/>
      <c r="F148" s="653" t="s">
        <v>708</v>
      </c>
      <c r="G148" s="654"/>
      <c r="H148" s="654"/>
      <c r="I148" s="654"/>
      <c r="J148" s="654"/>
      <c r="K148" s="654"/>
      <c r="L148" s="654"/>
      <c r="M148" s="654"/>
      <c r="N148" s="655"/>
      <c r="O148" s="580"/>
      <c r="P148" s="140"/>
    </row>
    <row r="149" spans="1:17" ht="12" customHeight="1" x14ac:dyDescent="0.25">
      <c r="A149" s="627"/>
      <c r="B149" s="628"/>
      <c r="C149" s="628"/>
      <c r="D149" s="629"/>
      <c r="E149" s="128"/>
      <c r="F149" s="656"/>
      <c r="G149" s="657"/>
      <c r="H149" s="657"/>
      <c r="I149" s="657"/>
      <c r="J149" s="657"/>
      <c r="K149" s="657"/>
      <c r="L149" s="657"/>
      <c r="M149" s="657"/>
      <c r="N149" s="658"/>
      <c r="O149" s="581"/>
      <c r="P149" s="140"/>
    </row>
    <row r="150" spans="1:17" ht="16.149999999999999" customHeight="1" x14ac:dyDescent="0.25">
      <c r="A150" s="627"/>
      <c r="B150" s="628"/>
      <c r="C150" s="628"/>
      <c r="D150" s="629"/>
      <c r="E150" s="128"/>
      <c r="F150" s="737"/>
      <c r="G150" s="738"/>
      <c r="H150" s="738"/>
      <c r="I150" s="738"/>
      <c r="J150" s="738"/>
      <c r="K150" s="738"/>
      <c r="L150" s="738"/>
      <c r="M150" s="738"/>
      <c r="N150" s="739"/>
      <c r="O150" s="581"/>
      <c r="P150" s="140"/>
    </row>
    <row r="151" spans="1:17" ht="35.25" customHeight="1" x14ac:dyDescent="0.25">
      <c r="A151" s="627"/>
      <c r="B151" s="628"/>
      <c r="C151" s="628"/>
      <c r="D151" s="629"/>
      <c r="E151" s="128"/>
      <c r="F151" s="648" t="s">
        <v>206</v>
      </c>
      <c r="G151" s="649"/>
      <c r="H151" s="649"/>
      <c r="I151" s="649"/>
      <c r="J151" s="649"/>
      <c r="K151" s="649"/>
      <c r="L151" s="649"/>
      <c r="M151" s="649"/>
      <c r="N151" s="649"/>
      <c r="O151" s="581"/>
      <c r="P151" s="140"/>
    </row>
    <row r="152" spans="1:17" ht="23.45" customHeight="1" x14ac:dyDescent="0.25">
      <c r="A152" s="627"/>
      <c r="B152" s="628"/>
      <c r="C152" s="628"/>
      <c r="D152" s="629"/>
      <c r="E152" s="128"/>
      <c r="F152" s="650" t="s">
        <v>207</v>
      </c>
      <c r="G152" s="651"/>
      <c r="H152" s="651"/>
      <c r="I152" s="651"/>
      <c r="J152" s="651"/>
      <c r="K152" s="651"/>
      <c r="L152" s="651"/>
      <c r="M152" s="651"/>
      <c r="N152" s="652"/>
      <c r="O152" s="581"/>
      <c r="P152" s="140"/>
    </row>
    <row r="153" spans="1:17" ht="26.45" customHeight="1" x14ac:dyDescent="0.25">
      <c r="A153" s="627"/>
      <c r="B153" s="628"/>
      <c r="C153" s="628"/>
      <c r="D153" s="629"/>
      <c r="E153" s="128"/>
      <c r="F153" s="583" t="s">
        <v>208</v>
      </c>
      <c r="G153" s="584"/>
      <c r="H153" s="584"/>
      <c r="I153" s="584"/>
      <c r="J153" s="584"/>
      <c r="K153" s="584"/>
      <c r="L153" s="584"/>
      <c r="M153" s="584"/>
      <c r="N153" s="584"/>
      <c r="O153" s="581"/>
      <c r="P153" s="140"/>
    </row>
    <row r="154" spans="1:17" ht="27" customHeight="1" x14ac:dyDescent="0.25">
      <c r="A154" s="627"/>
      <c r="B154" s="628"/>
      <c r="C154" s="628"/>
      <c r="D154" s="629"/>
      <c r="E154" s="128"/>
      <c r="F154" s="602" t="s">
        <v>209</v>
      </c>
      <c r="G154" s="603"/>
      <c r="H154" s="603"/>
      <c r="I154" s="603"/>
      <c r="J154" s="603"/>
      <c r="K154" s="603"/>
      <c r="L154" s="603"/>
      <c r="M154" s="603"/>
      <c r="N154" s="604"/>
      <c r="O154" s="581"/>
      <c r="P154" s="140"/>
    </row>
    <row r="155" spans="1:17" ht="28.5" customHeight="1" x14ac:dyDescent="0.25">
      <c r="A155" s="627"/>
      <c r="B155" s="628"/>
      <c r="C155" s="628"/>
      <c r="D155" s="629"/>
      <c r="E155" s="128"/>
      <c r="F155" s="646" t="s">
        <v>1106</v>
      </c>
      <c r="G155" s="647"/>
      <c r="H155" s="647"/>
      <c r="I155" s="647"/>
      <c r="J155" s="647"/>
      <c r="K155" s="647"/>
      <c r="L155" s="647"/>
      <c r="M155" s="647"/>
      <c r="N155" s="647"/>
      <c r="O155" s="581"/>
      <c r="P155" s="140"/>
    </row>
    <row r="156" spans="1:17" ht="26.25" customHeight="1" x14ac:dyDescent="0.25">
      <c r="A156" s="627"/>
      <c r="B156" s="628"/>
      <c r="C156" s="628"/>
      <c r="D156" s="629"/>
      <c r="E156" s="128"/>
      <c r="F156" s="646" t="s">
        <v>210</v>
      </c>
      <c r="G156" s="647"/>
      <c r="H156" s="647"/>
      <c r="I156" s="647"/>
      <c r="J156" s="647"/>
      <c r="K156" s="647"/>
      <c r="L156" s="647"/>
      <c r="M156" s="647"/>
      <c r="N156" s="647"/>
      <c r="O156" s="581"/>
      <c r="P156" s="140"/>
    </row>
    <row r="157" spans="1:17" ht="27" customHeight="1" x14ac:dyDescent="0.25">
      <c r="A157" s="627"/>
      <c r="B157" s="628"/>
      <c r="C157" s="628"/>
      <c r="D157" s="629"/>
      <c r="E157" s="128"/>
      <c r="F157" s="583" t="s">
        <v>211</v>
      </c>
      <c r="G157" s="584"/>
      <c r="H157" s="584"/>
      <c r="I157" s="584"/>
      <c r="J157" s="584"/>
      <c r="K157" s="584"/>
      <c r="L157" s="584"/>
      <c r="M157" s="584"/>
      <c r="N157" s="584"/>
      <c r="O157" s="581"/>
      <c r="P157" s="140"/>
    </row>
    <row r="158" spans="1:17" ht="16.5" customHeight="1" x14ac:dyDescent="0.25">
      <c r="A158" s="627"/>
      <c r="B158" s="628"/>
      <c r="C158" s="628"/>
      <c r="D158" s="629"/>
      <c r="E158" s="128"/>
      <c r="F158" s="602" t="s">
        <v>212</v>
      </c>
      <c r="G158" s="603"/>
      <c r="H158" s="603"/>
      <c r="I158" s="603"/>
      <c r="J158" s="603"/>
      <c r="K158" s="603"/>
      <c r="L158" s="603"/>
      <c r="M158" s="603"/>
      <c r="N158" s="604"/>
      <c r="O158" s="581"/>
      <c r="P158" s="140"/>
    </row>
    <row r="159" spans="1:17" ht="25.5" customHeight="1" x14ac:dyDescent="0.25">
      <c r="A159" s="627"/>
      <c r="B159" s="628"/>
      <c r="C159" s="628"/>
      <c r="D159" s="629"/>
      <c r="E159" s="128"/>
      <c r="F159" s="646" t="s">
        <v>213</v>
      </c>
      <c r="G159" s="647"/>
      <c r="H159" s="647"/>
      <c r="I159" s="647"/>
      <c r="J159" s="647"/>
      <c r="K159" s="647"/>
      <c r="L159" s="647"/>
      <c r="M159" s="647"/>
      <c r="N159" s="647"/>
      <c r="O159" s="581"/>
      <c r="P159" s="140"/>
    </row>
    <row r="160" spans="1:17" ht="25.5" customHeight="1" thickBot="1" x14ac:dyDescent="0.3">
      <c r="A160" s="627"/>
      <c r="B160" s="628"/>
      <c r="C160" s="628"/>
      <c r="D160" s="629"/>
      <c r="E160" s="128"/>
      <c r="F160" s="585" t="s">
        <v>769</v>
      </c>
      <c r="G160" s="586"/>
      <c r="H160" s="586"/>
      <c r="I160" s="586"/>
      <c r="J160" s="586"/>
      <c r="K160" s="586"/>
      <c r="L160" s="586"/>
      <c r="M160" s="586"/>
      <c r="N160" s="586"/>
      <c r="O160" s="581"/>
      <c r="P160" s="140"/>
    </row>
    <row r="161" spans="1:16" ht="41.25" customHeight="1" thickBot="1" x14ac:dyDescent="0.3">
      <c r="A161" s="627"/>
      <c r="B161" s="628"/>
      <c r="C161" s="628"/>
      <c r="D161" s="629"/>
      <c r="E161" s="128"/>
      <c r="F161" s="585" t="s">
        <v>768</v>
      </c>
      <c r="G161" s="586"/>
      <c r="H161" s="586"/>
      <c r="I161" s="586"/>
      <c r="J161" s="586"/>
      <c r="K161" s="586"/>
      <c r="L161" s="586"/>
      <c r="M161" s="586"/>
      <c r="N161" s="586"/>
      <c r="O161" s="582"/>
      <c r="P161" s="140"/>
    </row>
    <row r="162" spans="1:16" ht="31.9" customHeight="1" x14ac:dyDescent="0.25">
      <c r="A162" s="627"/>
      <c r="B162" s="628"/>
      <c r="C162" s="628"/>
      <c r="D162" s="629"/>
      <c r="E162" s="128"/>
      <c r="F162" s="644" t="s">
        <v>709</v>
      </c>
      <c r="G162" s="645"/>
      <c r="H162" s="645"/>
      <c r="I162" s="645"/>
      <c r="J162" s="645"/>
      <c r="K162" s="645"/>
      <c r="L162" s="645"/>
      <c r="M162" s="645"/>
      <c r="N162" s="645"/>
      <c r="O162" s="587"/>
      <c r="P162" s="66"/>
    </row>
    <row r="163" spans="1:16" ht="31.9" customHeight="1" x14ac:dyDescent="0.25">
      <c r="A163" s="627"/>
      <c r="B163" s="628"/>
      <c r="C163" s="628"/>
      <c r="D163" s="629"/>
      <c r="E163" s="128"/>
      <c r="F163" s="574"/>
      <c r="G163" s="575"/>
      <c r="H163" s="575"/>
      <c r="I163" s="575"/>
      <c r="J163" s="575"/>
      <c r="K163" s="575"/>
      <c r="L163" s="575"/>
      <c r="M163" s="575"/>
      <c r="N163" s="575"/>
      <c r="O163" s="588"/>
      <c r="P163" s="85"/>
    </row>
    <row r="164" spans="1:16" ht="31.9" customHeight="1" thickBot="1" x14ac:dyDescent="0.3">
      <c r="A164" s="627"/>
      <c r="B164" s="628"/>
      <c r="C164" s="628"/>
      <c r="D164" s="629"/>
      <c r="E164" s="128"/>
      <c r="F164" s="574"/>
      <c r="G164" s="575"/>
      <c r="H164" s="575"/>
      <c r="I164" s="575"/>
      <c r="J164" s="575"/>
      <c r="K164" s="575"/>
      <c r="L164" s="575"/>
      <c r="M164" s="575"/>
      <c r="N164" s="575"/>
      <c r="O164" s="588"/>
      <c r="P164" s="85"/>
    </row>
    <row r="165" spans="1:16" ht="20.25" customHeight="1" x14ac:dyDescent="0.25">
      <c r="A165" s="627"/>
      <c r="B165" s="628"/>
      <c r="C165" s="628"/>
      <c r="D165" s="629"/>
      <c r="E165" s="128"/>
      <c r="F165" s="574" t="s">
        <v>710</v>
      </c>
      <c r="G165" s="575"/>
      <c r="H165" s="575"/>
      <c r="I165" s="575"/>
      <c r="J165" s="575"/>
      <c r="K165" s="575"/>
      <c r="L165" s="575"/>
      <c r="M165" s="575"/>
      <c r="N165" s="575"/>
      <c r="O165" s="624"/>
      <c r="P165" s="85"/>
    </row>
    <row r="166" spans="1:16" ht="9" customHeight="1" x14ac:dyDescent="0.25">
      <c r="A166" s="627"/>
      <c r="B166" s="628"/>
      <c r="C166" s="628"/>
      <c r="D166" s="629"/>
      <c r="E166" s="128"/>
      <c r="F166" s="574"/>
      <c r="G166" s="575"/>
      <c r="H166" s="575"/>
      <c r="I166" s="575"/>
      <c r="J166" s="575"/>
      <c r="K166" s="575"/>
      <c r="L166" s="575"/>
      <c r="M166" s="575"/>
      <c r="N166" s="575"/>
      <c r="O166" s="588"/>
      <c r="P166" s="85"/>
    </row>
    <row r="167" spans="1:16" ht="10.5" customHeight="1" thickBot="1" x14ac:dyDescent="0.3">
      <c r="A167" s="627"/>
      <c r="B167" s="628"/>
      <c r="C167" s="628"/>
      <c r="D167" s="629"/>
      <c r="E167" s="128"/>
      <c r="F167" s="574"/>
      <c r="G167" s="575"/>
      <c r="H167" s="575"/>
      <c r="I167" s="575"/>
      <c r="J167" s="575"/>
      <c r="K167" s="575"/>
      <c r="L167" s="575"/>
      <c r="M167" s="575"/>
      <c r="N167" s="575"/>
      <c r="O167" s="588"/>
      <c r="P167" s="85"/>
    </row>
    <row r="168" spans="1:16" ht="25.9" customHeight="1" x14ac:dyDescent="0.25">
      <c r="A168" s="627"/>
      <c r="B168" s="628"/>
      <c r="C168" s="628"/>
      <c r="D168" s="629"/>
      <c r="E168" s="128"/>
      <c r="F168" s="574" t="s">
        <v>711</v>
      </c>
      <c r="G168" s="575"/>
      <c r="H168" s="575"/>
      <c r="I168" s="575"/>
      <c r="J168" s="575"/>
      <c r="K168" s="575"/>
      <c r="L168" s="575"/>
      <c r="M168" s="575"/>
      <c r="N168" s="575"/>
      <c r="O168" s="624"/>
      <c r="P168" s="85"/>
    </row>
    <row r="169" spans="1:16" ht="25.9" customHeight="1" x14ac:dyDescent="0.25">
      <c r="A169" s="627"/>
      <c r="B169" s="628"/>
      <c r="C169" s="628"/>
      <c r="D169" s="629"/>
      <c r="E169" s="128"/>
      <c r="F169" s="574"/>
      <c r="G169" s="575"/>
      <c r="H169" s="575"/>
      <c r="I169" s="575"/>
      <c r="J169" s="575"/>
      <c r="K169" s="575"/>
      <c r="L169" s="575"/>
      <c r="M169" s="575"/>
      <c r="N169" s="575"/>
      <c r="O169" s="588"/>
      <c r="P169" s="85"/>
    </row>
    <row r="170" spans="1:16" ht="25.9" customHeight="1" thickBot="1" x14ac:dyDescent="0.3">
      <c r="A170" s="627"/>
      <c r="B170" s="628"/>
      <c r="C170" s="628"/>
      <c r="D170" s="629"/>
      <c r="E170" s="128"/>
      <c r="F170" s="625"/>
      <c r="G170" s="626"/>
      <c r="H170" s="626"/>
      <c r="I170" s="626"/>
      <c r="J170" s="626"/>
      <c r="K170" s="626"/>
      <c r="L170" s="626"/>
      <c r="M170" s="626"/>
      <c r="N170" s="626"/>
      <c r="O170" s="588"/>
      <c r="P170" s="86"/>
    </row>
    <row r="171" spans="1:16" ht="30" customHeight="1" x14ac:dyDescent="0.25">
      <c r="A171" s="627"/>
      <c r="B171" s="628"/>
      <c r="C171" s="628"/>
      <c r="D171" s="629"/>
      <c r="E171" s="128"/>
      <c r="F171" s="577" t="s">
        <v>738</v>
      </c>
      <c r="G171" s="578"/>
      <c r="H171" s="578"/>
      <c r="I171" s="578"/>
      <c r="J171" s="578"/>
      <c r="K171" s="578"/>
      <c r="L171" s="578"/>
      <c r="M171" s="578"/>
      <c r="N171" s="578"/>
      <c r="O171" s="579"/>
      <c r="P171" s="86"/>
    </row>
    <row r="172" spans="1:16" ht="12.75" customHeight="1" x14ac:dyDescent="0.25">
      <c r="A172" s="627"/>
      <c r="B172" s="628"/>
      <c r="C172" s="628"/>
      <c r="D172" s="629"/>
      <c r="E172" s="128"/>
      <c r="F172" s="583" t="s">
        <v>214</v>
      </c>
      <c r="G172" s="584"/>
      <c r="H172" s="584"/>
      <c r="I172" s="584"/>
      <c r="J172" s="584"/>
      <c r="K172" s="584"/>
      <c r="L172" s="584"/>
      <c r="M172" s="584"/>
      <c r="N172" s="584"/>
      <c r="O172" s="143"/>
      <c r="P172" s="86"/>
    </row>
    <row r="173" spans="1:16" ht="32.450000000000003" customHeight="1" x14ac:dyDescent="0.25">
      <c r="A173" s="627"/>
      <c r="B173" s="628"/>
      <c r="C173" s="628"/>
      <c r="D173" s="629"/>
      <c r="E173" s="128"/>
      <c r="F173" s="583" t="s">
        <v>215</v>
      </c>
      <c r="G173" s="584"/>
      <c r="H173" s="584"/>
      <c r="I173" s="584"/>
      <c r="J173" s="584"/>
      <c r="K173" s="584"/>
      <c r="L173" s="584"/>
      <c r="M173" s="584"/>
      <c r="N173" s="584"/>
      <c r="O173" s="143"/>
      <c r="P173" s="86"/>
    </row>
    <row r="174" spans="1:16" ht="29.45" customHeight="1" thickBot="1" x14ac:dyDescent="0.3">
      <c r="A174" s="627"/>
      <c r="B174" s="628"/>
      <c r="C174" s="628"/>
      <c r="D174" s="629"/>
      <c r="E174" s="128"/>
      <c r="F174" s="585" t="s">
        <v>617</v>
      </c>
      <c r="G174" s="586"/>
      <c r="H174" s="586"/>
      <c r="I174" s="586"/>
      <c r="J174" s="586"/>
      <c r="K174" s="586"/>
      <c r="L174" s="586"/>
      <c r="M174" s="586"/>
      <c r="N174" s="586"/>
      <c r="O174" s="142"/>
      <c r="P174" s="86"/>
    </row>
    <row r="175" spans="1:16" ht="12.6" customHeight="1" thickBot="1" x14ac:dyDescent="0.3">
      <c r="A175" s="630"/>
      <c r="B175" s="631"/>
      <c r="C175" s="631"/>
      <c r="D175" s="632"/>
      <c r="E175" s="129"/>
      <c r="F175" s="48"/>
      <c r="G175" s="48"/>
      <c r="H175" s="48"/>
      <c r="I175" s="48"/>
      <c r="J175" s="124"/>
      <c r="K175" s="124"/>
      <c r="L175" s="124"/>
      <c r="M175" s="124"/>
      <c r="N175" s="124"/>
      <c r="O175" s="634"/>
      <c r="P175" s="635"/>
    </row>
    <row r="176" spans="1:16" ht="18.600000000000001" customHeight="1" thickBot="1" x14ac:dyDescent="0.3">
      <c r="A176" s="87"/>
      <c r="B176" s="88"/>
      <c r="C176" s="88"/>
      <c r="D176" s="88"/>
      <c r="E176" s="89"/>
      <c r="F176" s="90"/>
      <c r="G176" s="90"/>
      <c r="H176" s="90"/>
      <c r="I176" s="90"/>
      <c r="J176" s="91"/>
      <c r="K176" s="91"/>
      <c r="L176" s="91"/>
      <c r="M176" s="91"/>
      <c r="N176" s="91"/>
      <c r="O176" s="91"/>
      <c r="P176" s="92"/>
    </row>
    <row r="177" spans="1:17" ht="33.6" customHeight="1" x14ac:dyDescent="0.25">
      <c r="A177" s="568" t="s">
        <v>689</v>
      </c>
      <c r="B177" s="569"/>
      <c r="C177" s="569"/>
      <c r="D177" s="569"/>
      <c r="E177" s="569"/>
      <c r="F177" s="569"/>
      <c r="G177" s="569"/>
      <c r="H177" s="569"/>
      <c r="I177" s="569"/>
      <c r="J177" s="569"/>
      <c r="K177" s="569"/>
      <c r="L177" s="569"/>
      <c r="M177" s="569"/>
      <c r="N177" s="569"/>
      <c r="O177" s="570"/>
      <c r="P177" s="93"/>
    </row>
    <row r="178" spans="1:17" ht="17.45" customHeight="1" x14ac:dyDescent="0.25">
      <c r="A178" s="674">
        <v>1</v>
      </c>
      <c r="B178" s="94"/>
      <c r="C178" s="95" t="s">
        <v>690</v>
      </c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6"/>
      <c r="P178" s="86"/>
    </row>
    <row r="179" spans="1:17" ht="36" customHeight="1" x14ac:dyDescent="0.25">
      <c r="A179" s="675"/>
      <c r="B179" s="97" t="s">
        <v>157</v>
      </c>
      <c r="C179" s="557" t="s">
        <v>691</v>
      </c>
      <c r="D179" s="558"/>
      <c r="E179" s="558"/>
      <c r="F179" s="558"/>
      <c r="G179" s="558"/>
      <c r="H179" s="558"/>
      <c r="I179" s="558"/>
      <c r="J179" s="558"/>
      <c r="K179" s="558"/>
      <c r="L179" s="558"/>
      <c r="M179" s="558"/>
      <c r="N179" s="559"/>
      <c r="O179" s="98"/>
      <c r="P179" s="86"/>
    </row>
    <row r="180" spans="1:17" ht="32.25" customHeight="1" x14ac:dyDescent="0.25">
      <c r="A180" s="675"/>
      <c r="B180" s="99" t="s">
        <v>158</v>
      </c>
      <c r="C180" s="554" t="s">
        <v>692</v>
      </c>
      <c r="D180" s="555"/>
      <c r="E180" s="555"/>
      <c r="F180" s="555"/>
      <c r="G180" s="555"/>
      <c r="H180" s="555"/>
      <c r="I180" s="555"/>
      <c r="J180" s="555"/>
      <c r="K180" s="555"/>
      <c r="L180" s="555"/>
      <c r="M180" s="555"/>
      <c r="N180" s="556"/>
      <c r="O180" s="100"/>
      <c r="P180" s="85"/>
    </row>
    <row r="181" spans="1:17" ht="15" customHeight="1" x14ac:dyDescent="0.25">
      <c r="A181" s="676"/>
      <c r="B181" s="101" t="s">
        <v>159</v>
      </c>
      <c r="C181" s="553" t="s">
        <v>693</v>
      </c>
      <c r="D181" s="548"/>
      <c r="E181" s="548"/>
      <c r="F181" s="548"/>
      <c r="G181" s="548"/>
      <c r="H181" s="548"/>
      <c r="I181" s="548"/>
      <c r="J181" s="548"/>
      <c r="K181" s="548"/>
      <c r="L181" s="548"/>
      <c r="M181" s="548"/>
      <c r="N181" s="549"/>
      <c r="O181" s="102"/>
      <c r="P181" s="85"/>
    </row>
    <row r="182" spans="1:17" ht="15.6" customHeight="1" x14ac:dyDescent="0.25">
      <c r="A182" s="592">
        <f>A178+1</f>
        <v>2</v>
      </c>
      <c r="B182" s="103"/>
      <c r="C182" s="106" t="s">
        <v>629</v>
      </c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31"/>
      <c r="P182" s="85"/>
    </row>
    <row r="183" spans="1:17" ht="19.149999999999999" customHeight="1" x14ac:dyDescent="0.25">
      <c r="A183" s="593"/>
      <c r="B183" s="103" t="s">
        <v>154</v>
      </c>
      <c r="C183" s="550" t="s">
        <v>630</v>
      </c>
      <c r="D183" s="551"/>
      <c r="E183" s="551"/>
      <c r="F183" s="551"/>
      <c r="G183" s="551"/>
      <c r="H183" s="551"/>
      <c r="I183" s="551"/>
      <c r="J183" s="551"/>
      <c r="K183" s="551"/>
      <c r="L183" s="551"/>
      <c r="M183" s="551"/>
      <c r="N183" s="552"/>
      <c r="O183" s="216"/>
      <c r="P183" s="85"/>
      <c r="Q183" s="217"/>
    </row>
    <row r="184" spans="1:17" ht="19.149999999999999" customHeight="1" x14ac:dyDescent="0.25">
      <c r="A184" s="593"/>
      <c r="B184" s="103" t="s">
        <v>155</v>
      </c>
      <c r="C184" s="597" t="s">
        <v>635</v>
      </c>
      <c r="D184" s="598"/>
      <c r="E184" s="598"/>
      <c r="F184" s="598"/>
      <c r="G184" s="598"/>
      <c r="H184" s="598"/>
      <c r="I184" s="598"/>
      <c r="J184" s="598"/>
      <c r="K184" s="598"/>
      <c r="L184" s="598"/>
      <c r="M184" s="598"/>
      <c r="N184" s="599"/>
      <c r="O184" s="100"/>
      <c r="P184" s="85"/>
      <c r="Q184" s="217"/>
    </row>
    <row r="185" spans="1:17" ht="15.75" customHeight="1" x14ac:dyDescent="0.25">
      <c r="A185" s="592">
        <f>A182+1</f>
        <v>3</v>
      </c>
      <c r="B185" s="105"/>
      <c r="C185" s="106" t="s">
        <v>694</v>
      </c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31"/>
      <c r="P185" s="85"/>
    </row>
    <row r="186" spans="1:17" ht="25.15" customHeight="1" x14ac:dyDescent="0.25">
      <c r="A186" s="593"/>
      <c r="B186" s="103" t="s">
        <v>151</v>
      </c>
      <c r="C186" s="550" t="s">
        <v>695</v>
      </c>
      <c r="D186" s="551"/>
      <c r="E186" s="551"/>
      <c r="F186" s="551"/>
      <c r="G186" s="551"/>
      <c r="H186" s="551"/>
      <c r="I186" s="551"/>
      <c r="J186" s="551"/>
      <c r="K186" s="551"/>
      <c r="L186" s="551"/>
      <c r="M186" s="551"/>
      <c r="N186" s="552"/>
      <c r="O186" s="98"/>
      <c r="P186" s="85"/>
    </row>
    <row r="187" spans="1:17" ht="25.15" customHeight="1" x14ac:dyDescent="0.25">
      <c r="A187" s="593"/>
      <c r="B187" s="103" t="s">
        <v>152</v>
      </c>
      <c r="C187" s="565" t="s">
        <v>696</v>
      </c>
      <c r="D187" s="566"/>
      <c r="E187" s="566"/>
      <c r="F187" s="566"/>
      <c r="G187" s="566"/>
      <c r="H187" s="566"/>
      <c r="I187" s="566"/>
      <c r="J187" s="566"/>
      <c r="K187" s="566"/>
      <c r="L187" s="566"/>
      <c r="M187" s="566"/>
      <c r="N187" s="567"/>
      <c r="O187" s="100"/>
      <c r="P187" s="85"/>
    </row>
    <row r="188" spans="1:17" ht="23.45" customHeight="1" x14ac:dyDescent="0.25">
      <c r="A188" s="593"/>
      <c r="B188" s="103" t="s">
        <v>153</v>
      </c>
      <c r="C188" s="565" t="s">
        <v>697</v>
      </c>
      <c r="D188" s="566"/>
      <c r="E188" s="566"/>
      <c r="F188" s="566"/>
      <c r="G188" s="566"/>
      <c r="H188" s="566"/>
      <c r="I188" s="566"/>
      <c r="J188" s="566"/>
      <c r="K188" s="566"/>
      <c r="L188" s="566"/>
      <c r="M188" s="566"/>
      <c r="N188" s="567"/>
      <c r="O188" s="100"/>
      <c r="P188" s="85"/>
    </row>
    <row r="189" spans="1:17" ht="23.45" customHeight="1" x14ac:dyDescent="0.25">
      <c r="A189" s="593"/>
      <c r="B189" s="107" t="s">
        <v>161</v>
      </c>
      <c r="C189" s="565" t="s">
        <v>65</v>
      </c>
      <c r="D189" s="566"/>
      <c r="E189" s="566"/>
      <c r="F189" s="566"/>
      <c r="G189" s="566"/>
      <c r="H189" s="566"/>
      <c r="I189" s="566"/>
      <c r="J189" s="566"/>
      <c r="K189" s="566"/>
      <c r="L189" s="566"/>
      <c r="M189" s="566"/>
      <c r="N189" s="567"/>
      <c r="O189" s="100"/>
      <c r="P189" s="85"/>
    </row>
    <row r="190" spans="1:17" ht="23.45" customHeight="1" x14ac:dyDescent="0.25">
      <c r="A190" s="594"/>
      <c r="B190" s="104" t="s">
        <v>162</v>
      </c>
      <c r="C190" s="597" t="s">
        <v>698</v>
      </c>
      <c r="D190" s="598"/>
      <c r="E190" s="598"/>
      <c r="F190" s="598"/>
      <c r="G190" s="598"/>
      <c r="H190" s="598"/>
      <c r="I190" s="598"/>
      <c r="J190" s="598"/>
      <c r="K190" s="598"/>
      <c r="L190" s="598"/>
      <c r="M190" s="598"/>
      <c r="N190" s="599"/>
      <c r="O190" s="102"/>
      <c r="P190" s="85"/>
    </row>
    <row r="191" spans="1:17" ht="15" customHeight="1" x14ac:dyDescent="0.25">
      <c r="A191" s="592">
        <f>A185+1</f>
        <v>4</v>
      </c>
      <c r="B191" s="103"/>
      <c r="C191" s="95" t="s">
        <v>36</v>
      </c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132"/>
      <c r="P191" s="85"/>
    </row>
    <row r="192" spans="1:17" ht="24.6" customHeight="1" x14ac:dyDescent="0.25">
      <c r="A192" s="593"/>
      <c r="B192" s="103" t="s">
        <v>148</v>
      </c>
      <c r="C192" s="596" t="s">
        <v>699</v>
      </c>
      <c r="D192" s="558"/>
      <c r="E192" s="558"/>
      <c r="F192" s="558"/>
      <c r="G192" s="558"/>
      <c r="H192" s="558"/>
      <c r="I192" s="558"/>
      <c r="J192" s="558"/>
      <c r="K192" s="558"/>
      <c r="L192" s="558"/>
      <c r="M192" s="558"/>
      <c r="N192" s="559"/>
      <c r="O192" s="98"/>
      <c r="P192" s="85"/>
    </row>
    <row r="193" spans="1:16" ht="15" customHeight="1" x14ac:dyDescent="0.25">
      <c r="A193" s="593"/>
      <c r="B193" s="103" t="s">
        <v>149</v>
      </c>
      <c r="C193" s="595" t="s">
        <v>37</v>
      </c>
      <c r="D193" s="555"/>
      <c r="E193" s="555"/>
      <c r="F193" s="555"/>
      <c r="G193" s="555"/>
      <c r="H193" s="555"/>
      <c r="I193" s="555"/>
      <c r="J193" s="555"/>
      <c r="K193" s="555"/>
      <c r="L193" s="555"/>
      <c r="M193" s="555"/>
      <c r="N193" s="556"/>
      <c r="O193" s="100"/>
      <c r="P193" s="85"/>
    </row>
    <row r="194" spans="1:16" ht="15" customHeight="1" x14ac:dyDescent="0.25">
      <c r="A194" s="593"/>
      <c r="B194" s="108" t="s">
        <v>150</v>
      </c>
      <c r="C194" s="595" t="s">
        <v>38</v>
      </c>
      <c r="D194" s="555"/>
      <c r="E194" s="555"/>
      <c r="F194" s="555"/>
      <c r="G194" s="555"/>
      <c r="H194" s="555"/>
      <c r="I194" s="555"/>
      <c r="J194" s="555"/>
      <c r="K194" s="555"/>
      <c r="L194" s="555"/>
      <c r="M194" s="555"/>
      <c r="N194" s="556"/>
      <c r="O194" s="100"/>
      <c r="P194" s="85"/>
    </row>
    <row r="195" spans="1:16" ht="24" customHeight="1" x14ac:dyDescent="0.25">
      <c r="A195" s="594"/>
      <c r="B195" s="104" t="s">
        <v>163</v>
      </c>
      <c r="C195" s="547" t="s">
        <v>39</v>
      </c>
      <c r="D195" s="548"/>
      <c r="E195" s="548"/>
      <c r="F195" s="548"/>
      <c r="G195" s="548"/>
      <c r="H195" s="548"/>
      <c r="I195" s="548"/>
      <c r="J195" s="548"/>
      <c r="K195" s="548"/>
      <c r="L195" s="548"/>
      <c r="M195" s="548"/>
      <c r="N195" s="549"/>
      <c r="O195" s="102"/>
      <c r="P195" s="85"/>
    </row>
    <row r="196" spans="1:16" ht="15" customHeight="1" x14ac:dyDescent="0.25">
      <c r="A196" s="592">
        <f>A191+1</f>
        <v>5</v>
      </c>
      <c r="B196" s="105"/>
      <c r="C196" s="106" t="s">
        <v>700</v>
      </c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31"/>
      <c r="P196" s="85"/>
    </row>
    <row r="197" spans="1:16" ht="15" customHeight="1" x14ac:dyDescent="0.25">
      <c r="A197" s="593"/>
      <c r="B197" s="103" t="s">
        <v>145</v>
      </c>
      <c r="C197" s="596" t="s">
        <v>40</v>
      </c>
      <c r="D197" s="558"/>
      <c r="E197" s="558"/>
      <c r="F197" s="558"/>
      <c r="G197" s="558"/>
      <c r="H197" s="558"/>
      <c r="I197" s="558"/>
      <c r="J197" s="558"/>
      <c r="K197" s="558"/>
      <c r="L197" s="558"/>
      <c r="M197" s="558"/>
      <c r="N197" s="559"/>
      <c r="O197" s="98"/>
      <c r="P197" s="85"/>
    </row>
    <row r="198" spans="1:16" ht="15" customHeight="1" x14ac:dyDescent="0.25">
      <c r="A198" s="593"/>
      <c r="B198" s="103" t="s">
        <v>146</v>
      </c>
      <c r="C198" s="595" t="s">
        <v>41</v>
      </c>
      <c r="D198" s="555"/>
      <c r="E198" s="555"/>
      <c r="F198" s="555"/>
      <c r="G198" s="555"/>
      <c r="H198" s="555"/>
      <c r="I198" s="555"/>
      <c r="J198" s="555"/>
      <c r="K198" s="555"/>
      <c r="L198" s="555"/>
      <c r="M198" s="555"/>
      <c r="N198" s="556"/>
      <c r="O198" s="100"/>
      <c r="P198" s="85"/>
    </row>
    <row r="199" spans="1:16" ht="15" customHeight="1" x14ac:dyDescent="0.25">
      <c r="A199" s="593"/>
      <c r="B199" s="103" t="s">
        <v>147</v>
      </c>
      <c r="C199" s="595" t="s">
        <v>42</v>
      </c>
      <c r="D199" s="555"/>
      <c r="E199" s="555"/>
      <c r="F199" s="555"/>
      <c r="G199" s="555"/>
      <c r="H199" s="555"/>
      <c r="I199" s="555"/>
      <c r="J199" s="555"/>
      <c r="K199" s="555"/>
      <c r="L199" s="555"/>
      <c r="M199" s="555"/>
      <c r="N199" s="556"/>
      <c r="O199" s="100"/>
      <c r="P199" s="85"/>
    </row>
    <row r="200" spans="1:16" ht="15" customHeight="1" x14ac:dyDescent="0.25">
      <c r="A200" s="594"/>
      <c r="B200" s="104" t="s">
        <v>164</v>
      </c>
      <c r="C200" s="547" t="s">
        <v>701</v>
      </c>
      <c r="D200" s="548"/>
      <c r="E200" s="548"/>
      <c r="F200" s="548"/>
      <c r="G200" s="548"/>
      <c r="H200" s="548"/>
      <c r="I200" s="548"/>
      <c r="J200" s="548"/>
      <c r="K200" s="548"/>
      <c r="L200" s="548"/>
      <c r="M200" s="548"/>
      <c r="N200" s="549"/>
      <c r="O200" s="102"/>
      <c r="P200" s="85"/>
    </row>
    <row r="201" spans="1:16" ht="15" customHeight="1" x14ac:dyDescent="0.25">
      <c r="A201" s="589">
        <f>A196+1</f>
        <v>6</v>
      </c>
      <c r="B201" s="109"/>
      <c r="C201" s="95" t="s">
        <v>78</v>
      </c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132"/>
      <c r="P201" s="85"/>
    </row>
    <row r="202" spans="1:16" ht="15" customHeight="1" x14ac:dyDescent="0.25">
      <c r="A202" s="590"/>
      <c r="B202" s="110" t="s">
        <v>142</v>
      </c>
      <c r="C202" s="596" t="s">
        <v>64</v>
      </c>
      <c r="D202" s="558"/>
      <c r="E202" s="558"/>
      <c r="F202" s="558"/>
      <c r="G202" s="558"/>
      <c r="H202" s="558"/>
      <c r="I202" s="558"/>
      <c r="J202" s="558"/>
      <c r="K202" s="558"/>
      <c r="L202" s="558"/>
      <c r="M202" s="558"/>
      <c r="N202" s="559"/>
      <c r="O202" s="98"/>
      <c r="P202" s="85"/>
    </row>
    <row r="203" spans="1:16" ht="15" customHeight="1" x14ac:dyDescent="0.25">
      <c r="A203" s="590"/>
      <c r="B203" s="110" t="s">
        <v>143</v>
      </c>
      <c r="C203" s="595" t="s">
        <v>72</v>
      </c>
      <c r="D203" s="555"/>
      <c r="E203" s="555"/>
      <c r="F203" s="555"/>
      <c r="G203" s="555"/>
      <c r="H203" s="555"/>
      <c r="I203" s="555"/>
      <c r="J203" s="555"/>
      <c r="K203" s="555"/>
      <c r="L203" s="555"/>
      <c r="M203" s="555"/>
      <c r="N203" s="556"/>
      <c r="O203" s="100"/>
      <c r="P203" s="85"/>
    </row>
    <row r="204" spans="1:16" ht="15" customHeight="1" x14ac:dyDescent="0.25">
      <c r="A204" s="591"/>
      <c r="B204" s="111" t="s">
        <v>144</v>
      </c>
      <c r="C204" s="547" t="s">
        <v>73</v>
      </c>
      <c r="D204" s="548"/>
      <c r="E204" s="548"/>
      <c r="F204" s="548"/>
      <c r="G204" s="548"/>
      <c r="H204" s="548"/>
      <c r="I204" s="548"/>
      <c r="J204" s="548"/>
      <c r="K204" s="548"/>
      <c r="L204" s="548"/>
      <c r="M204" s="548"/>
      <c r="N204" s="549"/>
      <c r="O204" s="102"/>
      <c r="P204" s="85"/>
    </row>
    <row r="205" spans="1:16" ht="15" customHeight="1" x14ac:dyDescent="0.25">
      <c r="A205" s="592">
        <f>A201+1</f>
        <v>7</v>
      </c>
      <c r="B205" s="105"/>
      <c r="C205" s="106" t="s">
        <v>43</v>
      </c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31"/>
      <c r="P205" s="85"/>
    </row>
    <row r="206" spans="1:16" ht="15" customHeight="1" x14ac:dyDescent="0.25">
      <c r="A206" s="593"/>
      <c r="B206" s="103" t="s">
        <v>139</v>
      </c>
      <c r="C206" s="596" t="s">
        <v>44</v>
      </c>
      <c r="D206" s="558"/>
      <c r="E206" s="558"/>
      <c r="F206" s="558"/>
      <c r="G206" s="558"/>
      <c r="H206" s="558"/>
      <c r="I206" s="558"/>
      <c r="J206" s="558"/>
      <c r="K206" s="558"/>
      <c r="L206" s="558"/>
      <c r="M206" s="558"/>
      <c r="N206" s="559"/>
      <c r="O206" s="98"/>
      <c r="P206" s="85"/>
    </row>
    <row r="207" spans="1:16" ht="15" customHeight="1" x14ac:dyDescent="0.25">
      <c r="A207" s="593"/>
      <c r="B207" s="103" t="s">
        <v>140</v>
      </c>
      <c r="C207" s="595" t="s">
        <v>45</v>
      </c>
      <c r="D207" s="555"/>
      <c r="E207" s="555"/>
      <c r="F207" s="555"/>
      <c r="G207" s="555"/>
      <c r="H207" s="555"/>
      <c r="I207" s="555"/>
      <c r="J207" s="555"/>
      <c r="K207" s="555"/>
      <c r="L207" s="555"/>
      <c r="M207" s="555"/>
      <c r="N207" s="556"/>
      <c r="O207" s="100"/>
      <c r="P207" s="85"/>
    </row>
    <row r="208" spans="1:16" ht="15" customHeight="1" x14ac:dyDescent="0.25">
      <c r="A208" s="593"/>
      <c r="B208" s="103" t="s">
        <v>141</v>
      </c>
      <c r="C208" s="595" t="s">
        <v>46</v>
      </c>
      <c r="D208" s="555"/>
      <c r="E208" s="555"/>
      <c r="F208" s="555"/>
      <c r="G208" s="555"/>
      <c r="H208" s="555"/>
      <c r="I208" s="555"/>
      <c r="J208" s="555"/>
      <c r="K208" s="555"/>
      <c r="L208" s="555"/>
      <c r="M208" s="555"/>
      <c r="N208" s="556"/>
      <c r="O208" s="100"/>
      <c r="P208" s="85"/>
    </row>
    <row r="209" spans="1:16" ht="15" customHeight="1" x14ac:dyDescent="0.25">
      <c r="A209" s="594"/>
      <c r="B209" s="104" t="s">
        <v>165</v>
      </c>
      <c r="C209" s="547" t="s">
        <v>702</v>
      </c>
      <c r="D209" s="548"/>
      <c r="E209" s="548"/>
      <c r="F209" s="548"/>
      <c r="G209" s="548"/>
      <c r="H209" s="548"/>
      <c r="I209" s="548"/>
      <c r="J209" s="548"/>
      <c r="K209" s="548"/>
      <c r="L209" s="548"/>
      <c r="M209" s="548"/>
      <c r="N209" s="549"/>
      <c r="O209" s="102"/>
      <c r="P209" s="85"/>
    </row>
    <row r="210" spans="1:16" ht="15" customHeight="1" x14ac:dyDescent="0.25">
      <c r="A210" s="589">
        <f>A205+1</f>
        <v>8</v>
      </c>
      <c r="B210" s="110"/>
      <c r="C210" s="95" t="s">
        <v>63</v>
      </c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132"/>
      <c r="P210" s="85"/>
    </row>
    <row r="211" spans="1:16" ht="15" customHeight="1" x14ac:dyDescent="0.25">
      <c r="A211" s="590"/>
      <c r="B211" s="110" t="s">
        <v>136</v>
      </c>
      <c r="C211" s="596" t="s">
        <v>69</v>
      </c>
      <c r="D211" s="558"/>
      <c r="E211" s="558"/>
      <c r="F211" s="558"/>
      <c r="G211" s="558"/>
      <c r="H211" s="558"/>
      <c r="I211" s="558"/>
      <c r="J211" s="558"/>
      <c r="K211" s="558"/>
      <c r="L211" s="558"/>
      <c r="M211" s="558"/>
      <c r="N211" s="559"/>
      <c r="O211" s="98"/>
      <c r="P211" s="85"/>
    </row>
    <row r="212" spans="1:16" ht="15" customHeight="1" x14ac:dyDescent="0.25">
      <c r="A212" s="590"/>
      <c r="B212" s="110" t="s">
        <v>137</v>
      </c>
      <c r="C212" s="595" t="s">
        <v>70</v>
      </c>
      <c r="D212" s="555"/>
      <c r="E212" s="555"/>
      <c r="F212" s="555"/>
      <c r="G212" s="555"/>
      <c r="H212" s="555"/>
      <c r="I212" s="555"/>
      <c r="J212" s="555"/>
      <c r="K212" s="555"/>
      <c r="L212" s="555"/>
      <c r="M212" s="555"/>
      <c r="N212" s="556"/>
      <c r="O212" s="100"/>
      <c r="P212" s="85"/>
    </row>
    <row r="213" spans="1:16" ht="15" customHeight="1" x14ac:dyDescent="0.25">
      <c r="A213" s="591"/>
      <c r="B213" s="110" t="s">
        <v>138</v>
      </c>
      <c r="C213" s="547" t="s">
        <v>71</v>
      </c>
      <c r="D213" s="548"/>
      <c r="E213" s="548"/>
      <c r="F213" s="548"/>
      <c r="G213" s="548"/>
      <c r="H213" s="548"/>
      <c r="I213" s="548"/>
      <c r="J213" s="548"/>
      <c r="K213" s="548"/>
      <c r="L213" s="548"/>
      <c r="M213" s="548"/>
      <c r="N213" s="549"/>
      <c r="O213" s="102"/>
      <c r="P213" s="85"/>
    </row>
    <row r="214" spans="1:16" ht="15" customHeight="1" x14ac:dyDescent="0.25">
      <c r="A214" s="592">
        <f>A210+1</f>
        <v>9</v>
      </c>
      <c r="B214" s="105"/>
      <c r="C214" s="106" t="s">
        <v>47</v>
      </c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31"/>
      <c r="P214" s="85"/>
    </row>
    <row r="215" spans="1:16" ht="15.6" customHeight="1" x14ac:dyDescent="0.25">
      <c r="A215" s="593"/>
      <c r="B215" s="103" t="s">
        <v>133</v>
      </c>
      <c r="C215" s="596" t="s">
        <v>48</v>
      </c>
      <c r="D215" s="558"/>
      <c r="E215" s="558"/>
      <c r="F215" s="558"/>
      <c r="G215" s="558"/>
      <c r="H215" s="558"/>
      <c r="I215" s="558"/>
      <c r="J215" s="558"/>
      <c r="K215" s="558"/>
      <c r="L215" s="558"/>
      <c r="M215" s="558"/>
      <c r="N215" s="559"/>
      <c r="O215" s="98"/>
      <c r="P215" s="85"/>
    </row>
    <row r="216" spans="1:16" ht="15.6" customHeight="1" x14ac:dyDescent="0.25">
      <c r="A216" s="593"/>
      <c r="B216" s="103" t="s">
        <v>134</v>
      </c>
      <c r="C216" s="595" t="s">
        <v>703</v>
      </c>
      <c r="D216" s="555"/>
      <c r="E216" s="555"/>
      <c r="F216" s="555"/>
      <c r="G216" s="555"/>
      <c r="H216" s="555"/>
      <c r="I216" s="555"/>
      <c r="J216" s="555"/>
      <c r="K216" s="555"/>
      <c r="L216" s="555"/>
      <c r="M216" s="555"/>
      <c r="N216" s="556"/>
      <c r="O216" s="100"/>
      <c r="P216" s="85"/>
    </row>
    <row r="217" spans="1:16" ht="15.6" customHeight="1" x14ac:dyDescent="0.25">
      <c r="A217" s="594"/>
      <c r="B217" s="104" t="s">
        <v>135</v>
      </c>
      <c r="C217" s="547" t="s">
        <v>49</v>
      </c>
      <c r="D217" s="548"/>
      <c r="E217" s="548"/>
      <c r="F217" s="548"/>
      <c r="G217" s="548"/>
      <c r="H217" s="548"/>
      <c r="I217" s="548"/>
      <c r="J217" s="548"/>
      <c r="K217" s="548"/>
      <c r="L217" s="548"/>
      <c r="M217" s="548"/>
      <c r="N217" s="549"/>
      <c r="O217" s="102"/>
      <c r="P217" s="85"/>
    </row>
    <row r="218" spans="1:16" ht="15" customHeight="1" x14ac:dyDescent="0.25">
      <c r="A218" s="592">
        <f>A214+1</f>
        <v>10</v>
      </c>
      <c r="B218" s="105"/>
      <c r="C218" s="106" t="s">
        <v>50</v>
      </c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31"/>
      <c r="P218" s="85"/>
    </row>
    <row r="219" spans="1:16" ht="15" customHeight="1" x14ac:dyDescent="0.25">
      <c r="A219" s="593"/>
      <c r="B219" s="103" t="s">
        <v>166</v>
      </c>
      <c r="C219" s="596" t="s">
        <v>51</v>
      </c>
      <c r="D219" s="558"/>
      <c r="E219" s="558"/>
      <c r="F219" s="558"/>
      <c r="G219" s="558"/>
      <c r="H219" s="558"/>
      <c r="I219" s="558"/>
      <c r="J219" s="558"/>
      <c r="K219" s="558"/>
      <c r="L219" s="558"/>
      <c r="M219" s="558"/>
      <c r="N219" s="559"/>
      <c r="O219" s="98"/>
      <c r="P219" s="85"/>
    </row>
    <row r="220" spans="1:16" ht="15" customHeight="1" x14ac:dyDescent="0.25">
      <c r="A220" s="593"/>
      <c r="B220" s="103" t="s">
        <v>167</v>
      </c>
      <c r="C220" s="595" t="s">
        <v>52</v>
      </c>
      <c r="D220" s="555"/>
      <c r="E220" s="555"/>
      <c r="F220" s="555"/>
      <c r="G220" s="555"/>
      <c r="H220" s="555"/>
      <c r="I220" s="555"/>
      <c r="J220" s="555"/>
      <c r="K220" s="555"/>
      <c r="L220" s="555"/>
      <c r="M220" s="555"/>
      <c r="N220" s="556"/>
      <c r="O220" s="100"/>
      <c r="P220" s="85"/>
    </row>
    <row r="221" spans="1:16" ht="15" customHeight="1" x14ac:dyDescent="0.25">
      <c r="A221" s="594"/>
      <c r="B221" s="104" t="s">
        <v>168</v>
      </c>
      <c r="C221" s="547" t="s">
        <v>53</v>
      </c>
      <c r="D221" s="548"/>
      <c r="E221" s="548"/>
      <c r="F221" s="548"/>
      <c r="G221" s="548"/>
      <c r="H221" s="548"/>
      <c r="I221" s="548"/>
      <c r="J221" s="548"/>
      <c r="K221" s="548"/>
      <c r="L221" s="548"/>
      <c r="M221" s="548"/>
      <c r="N221" s="549"/>
      <c r="O221" s="177"/>
      <c r="P221" s="85"/>
    </row>
    <row r="222" spans="1:16" ht="15" customHeight="1" x14ac:dyDescent="0.25">
      <c r="A222" s="592">
        <f>A218+1</f>
        <v>11</v>
      </c>
      <c r="B222" s="105"/>
      <c r="C222" s="106" t="s">
        <v>643</v>
      </c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31"/>
      <c r="P222" s="85"/>
    </row>
    <row r="223" spans="1:16" ht="15" customHeight="1" x14ac:dyDescent="0.25">
      <c r="A223" s="593"/>
      <c r="B223" s="103" t="s">
        <v>169</v>
      </c>
      <c r="C223" s="596" t="s">
        <v>644</v>
      </c>
      <c r="D223" s="558"/>
      <c r="E223" s="558"/>
      <c r="F223" s="558"/>
      <c r="G223" s="558"/>
      <c r="H223" s="558"/>
      <c r="I223" s="558"/>
      <c r="J223" s="558"/>
      <c r="K223" s="558"/>
      <c r="L223" s="558"/>
      <c r="M223" s="558"/>
      <c r="N223" s="559"/>
      <c r="O223" s="98"/>
      <c r="P223" s="85"/>
    </row>
    <row r="224" spans="1:16" ht="15" customHeight="1" x14ac:dyDescent="0.25">
      <c r="A224" s="593"/>
      <c r="B224" s="103" t="s">
        <v>170</v>
      </c>
      <c r="C224" s="595" t="s">
        <v>645</v>
      </c>
      <c r="D224" s="555"/>
      <c r="E224" s="555"/>
      <c r="F224" s="555"/>
      <c r="G224" s="555"/>
      <c r="H224" s="555"/>
      <c r="I224" s="555"/>
      <c r="J224" s="555"/>
      <c r="K224" s="555"/>
      <c r="L224" s="555"/>
      <c r="M224" s="555"/>
      <c r="N224" s="556"/>
      <c r="O224" s="100"/>
      <c r="P224" s="85"/>
    </row>
    <row r="225" spans="1:17" ht="15" customHeight="1" x14ac:dyDescent="0.25">
      <c r="A225" s="594"/>
      <c r="B225" s="104" t="s">
        <v>171</v>
      </c>
      <c r="C225" s="547" t="s">
        <v>646</v>
      </c>
      <c r="D225" s="548"/>
      <c r="E225" s="548"/>
      <c r="F225" s="548"/>
      <c r="G225" s="548"/>
      <c r="H225" s="548"/>
      <c r="I225" s="548"/>
      <c r="J225" s="548"/>
      <c r="K225" s="548"/>
      <c r="L225" s="548"/>
      <c r="M225" s="548"/>
      <c r="N225" s="549"/>
      <c r="O225" s="177"/>
      <c r="P225" s="85"/>
    </row>
    <row r="226" spans="1:17" ht="15" customHeight="1" x14ac:dyDescent="0.25">
      <c r="A226" s="592">
        <f>A222+1</f>
        <v>12</v>
      </c>
      <c r="B226" s="105"/>
      <c r="C226" s="106" t="s">
        <v>54</v>
      </c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31"/>
      <c r="P226" s="85"/>
    </row>
    <row r="227" spans="1:17" ht="15" customHeight="1" x14ac:dyDescent="0.25">
      <c r="A227" s="593"/>
      <c r="B227" s="103" t="s">
        <v>172</v>
      </c>
      <c r="C227" s="596" t="s">
        <v>55</v>
      </c>
      <c r="D227" s="558"/>
      <c r="E227" s="558"/>
      <c r="F227" s="558"/>
      <c r="G227" s="558"/>
      <c r="H227" s="558"/>
      <c r="I227" s="558"/>
      <c r="J227" s="558"/>
      <c r="K227" s="558"/>
      <c r="L227" s="558"/>
      <c r="M227" s="558"/>
      <c r="N227" s="559"/>
      <c r="O227" s="98"/>
      <c r="P227" s="85"/>
      <c r="Q227" s="217"/>
    </row>
    <row r="228" spans="1:17" ht="15" customHeight="1" x14ac:dyDescent="0.25">
      <c r="A228" s="593"/>
      <c r="B228" s="103" t="s">
        <v>173</v>
      </c>
      <c r="C228" s="595" t="s">
        <v>56</v>
      </c>
      <c r="D228" s="555"/>
      <c r="E228" s="555"/>
      <c r="F228" s="555"/>
      <c r="G228" s="555"/>
      <c r="H228" s="555"/>
      <c r="I228" s="555"/>
      <c r="J228" s="555"/>
      <c r="K228" s="555"/>
      <c r="L228" s="555"/>
      <c r="M228" s="555"/>
      <c r="N228" s="556"/>
      <c r="O228" s="100"/>
      <c r="P228" s="85"/>
      <c r="Q228" s="217"/>
    </row>
    <row r="229" spans="1:17" ht="13.9" customHeight="1" x14ac:dyDescent="0.25">
      <c r="A229" s="594"/>
      <c r="B229" s="104" t="s">
        <v>174</v>
      </c>
      <c r="C229" s="547" t="s">
        <v>57</v>
      </c>
      <c r="D229" s="548"/>
      <c r="E229" s="548"/>
      <c r="F229" s="548"/>
      <c r="G229" s="548"/>
      <c r="H229" s="548"/>
      <c r="I229" s="548"/>
      <c r="J229" s="548"/>
      <c r="K229" s="548"/>
      <c r="L229" s="548"/>
      <c r="M229" s="548"/>
      <c r="N229" s="549"/>
      <c r="O229" s="220"/>
      <c r="P229" s="85"/>
      <c r="Q229" s="217"/>
    </row>
    <row r="230" spans="1:17" ht="15" customHeight="1" x14ac:dyDescent="0.25">
      <c r="A230" s="592">
        <f>A226+1</f>
        <v>13</v>
      </c>
      <c r="B230" s="105"/>
      <c r="C230" s="106" t="s">
        <v>58</v>
      </c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31"/>
      <c r="P230" s="86"/>
    </row>
    <row r="231" spans="1:17" ht="15" customHeight="1" x14ac:dyDescent="0.25">
      <c r="A231" s="593"/>
      <c r="B231" s="103" t="s">
        <v>175</v>
      </c>
      <c r="C231" s="596" t="s">
        <v>59</v>
      </c>
      <c r="D231" s="558"/>
      <c r="E231" s="558"/>
      <c r="F231" s="558"/>
      <c r="G231" s="558"/>
      <c r="H231" s="558"/>
      <c r="I231" s="558"/>
      <c r="J231" s="558"/>
      <c r="K231" s="558"/>
      <c r="L231" s="558"/>
      <c r="M231" s="558"/>
      <c r="N231" s="559"/>
      <c r="O231" s="98"/>
      <c r="P231" s="86"/>
      <c r="Q231" s="217"/>
    </row>
    <row r="232" spans="1:17" ht="15" customHeight="1" x14ac:dyDescent="0.25">
      <c r="A232" s="593"/>
      <c r="B232" s="103" t="s">
        <v>176</v>
      </c>
      <c r="C232" s="595" t="s">
        <v>713</v>
      </c>
      <c r="D232" s="555"/>
      <c r="E232" s="555"/>
      <c r="F232" s="555"/>
      <c r="G232" s="555"/>
      <c r="H232" s="555"/>
      <c r="I232" s="555"/>
      <c r="J232" s="555"/>
      <c r="K232" s="555"/>
      <c r="L232" s="555"/>
      <c r="M232" s="555"/>
      <c r="N232" s="556"/>
      <c r="O232" s="100"/>
      <c r="P232" s="86"/>
      <c r="Q232" s="217"/>
    </row>
    <row r="233" spans="1:17" ht="15" customHeight="1" thickBot="1" x14ac:dyDescent="0.3">
      <c r="A233" s="594"/>
      <c r="B233" s="104" t="s">
        <v>177</v>
      </c>
      <c r="C233" s="547" t="s">
        <v>60</v>
      </c>
      <c r="D233" s="548"/>
      <c r="E233" s="548"/>
      <c r="F233" s="548"/>
      <c r="G233" s="548"/>
      <c r="H233" s="548"/>
      <c r="I233" s="548"/>
      <c r="J233" s="548"/>
      <c r="K233" s="548"/>
      <c r="L233" s="548"/>
      <c r="M233" s="548"/>
      <c r="N233" s="549"/>
      <c r="O233" s="220"/>
      <c r="P233" s="86"/>
      <c r="Q233" s="217"/>
    </row>
    <row r="234" spans="1:17" ht="15" customHeight="1" thickBot="1" x14ac:dyDescent="0.3">
      <c r="A234" s="638"/>
      <c r="B234" s="639"/>
      <c r="C234" s="639"/>
      <c r="D234" s="639"/>
      <c r="E234" s="639"/>
      <c r="F234" s="639"/>
      <c r="G234" s="639"/>
      <c r="H234" s="639"/>
      <c r="I234" s="639"/>
      <c r="J234" s="639"/>
      <c r="K234" s="639"/>
      <c r="L234" s="639"/>
      <c r="M234" s="639"/>
      <c r="N234" s="639"/>
      <c r="O234" s="639"/>
      <c r="P234" s="112"/>
    </row>
    <row r="235" spans="1:17" ht="15" customHeight="1" x14ac:dyDescent="0.25">
      <c r="A235" s="62"/>
      <c r="B235" s="62"/>
      <c r="C235" s="113" t="s">
        <v>657</v>
      </c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5"/>
    </row>
    <row r="236" spans="1:17" ht="15.75" customHeight="1" x14ac:dyDescent="0.25">
      <c r="A236" s="116"/>
      <c r="B236" s="445" t="str">
        <f>Паспорт!A31</f>
        <v xml:space="preserve"> </v>
      </c>
      <c r="C236" s="446"/>
      <c r="D236" s="446"/>
      <c r="E236" s="116"/>
      <c r="F236" s="641" t="s">
        <v>129</v>
      </c>
      <c r="G236" s="641"/>
      <c r="H236" s="641"/>
      <c r="I236" s="116"/>
      <c r="J236" s="448" t="str">
        <f>Паспорт!G31</f>
        <v xml:space="preserve"> </v>
      </c>
      <c r="K236" s="447"/>
      <c r="L236" s="447"/>
      <c r="M236" s="447"/>
      <c r="N236" s="116"/>
      <c r="O236" s="116"/>
      <c r="P236" s="116"/>
    </row>
    <row r="237" spans="1:17" ht="17.25" customHeight="1" x14ac:dyDescent="0.25">
      <c r="A237" s="118"/>
      <c r="B237" s="642" t="s">
        <v>84</v>
      </c>
      <c r="C237" s="642"/>
      <c r="D237" s="642"/>
      <c r="E237" s="118"/>
      <c r="F237" s="643" t="s">
        <v>13</v>
      </c>
      <c r="G237" s="643"/>
      <c r="H237" s="643"/>
      <c r="I237" s="118"/>
      <c r="J237" s="643" t="s">
        <v>14</v>
      </c>
      <c r="K237" s="643"/>
      <c r="L237" s="643"/>
      <c r="M237" s="119"/>
      <c r="N237" s="116"/>
      <c r="O237" s="116"/>
      <c r="P237" s="116"/>
    </row>
    <row r="238" spans="1:17" ht="15.75" x14ac:dyDescent="0.25">
      <c r="A238" s="116"/>
      <c r="B238" s="637" t="s">
        <v>83</v>
      </c>
      <c r="C238" s="367"/>
      <c r="D238" s="120"/>
      <c r="E238" s="120"/>
      <c r="F238" s="116"/>
      <c r="G238" s="116"/>
      <c r="H238" s="116"/>
      <c r="I238" s="116"/>
      <c r="J238" s="116"/>
      <c r="K238" s="120"/>
      <c r="L238" s="120"/>
      <c r="M238" s="116"/>
      <c r="N238" s="116"/>
      <c r="O238" s="116"/>
      <c r="P238" s="116"/>
    </row>
    <row r="239" spans="1:17" s="117" customFormat="1" ht="27" customHeight="1" x14ac:dyDescent="0.25">
      <c r="A239" s="118"/>
      <c r="B239" s="640"/>
      <c r="C239" s="640"/>
      <c r="D239" s="118"/>
      <c r="E239" s="118"/>
      <c r="F239" s="118"/>
      <c r="G239" s="118"/>
      <c r="H239" s="118"/>
      <c r="I239" s="4"/>
      <c r="J239" s="259"/>
      <c r="K239" s="4"/>
      <c r="L239" s="4"/>
      <c r="M239" s="130" t="s">
        <v>205</v>
      </c>
      <c r="N239" s="121"/>
      <c r="O239" s="121"/>
      <c r="P239" s="122"/>
    </row>
    <row r="240" spans="1:17" s="117" customFormat="1" ht="30" customHeight="1" x14ac:dyDescent="0.25">
      <c r="A240" s="366"/>
      <c r="B240" s="366"/>
      <c r="C240" s="366"/>
      <c r="D240" s="366"/>
      <c r="E240" s="366"/>
      <c r="F240" s="366"/>
      <c r="G240" s="366"/>
      <c r="H240" s="366"/>
      <c r="I240" s="366"/>
      <c r="J240" s="366"/>
      <c r="K240" s="366"/>
      <c r="L240" s="366"/>
      <c r="M240" s="366"/>
      <c r="N240" s="366"/>
      <c r="O240" s="366"/>
      <c r="P240" s="63"/>
    </row>
    <row r="241" spans="1:16" s="117" customFormat="1" ht="15.75" customHeight="1" x14ac:dyDescent="0.25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33"/>
      <c r="L241" s="116"/>
      <c r="M241" s="116"/>
      <c r="N241" s="116"/>
      <c r="O241" s="116"/>
      <c r="P241" s="116"/>
    </row>
    <row r="242" spans="1:16" s="117" customFormat="1" ht="15.75" customHeight="1" x14ac:dyDescent="0.25">
      <c r="A242" s="364"/>
      <c r="B242" s="364"/>
      <c r="C242" s="364"/>
      <c r="D242" s="364"/>
      <c r="E242" s="364"/>
      <c r="F242" s="364"/>
      <c r="G242" s="361"/>
      <c r="H242" s="361"/>
      <c r="I242" s="361"/>
      <c r="J242" s="361"/>
      <c r="K242" s="361"/>
      <c r="L242" s="116"/>
      <c r="M242" s="116"/>
      <c r="N242" s="116"/>
      <c r="O242" s="116"/>
      <c r="P242" s="116"/>
    </row>
    <row r="243" spans="1:16" ht="34.5" customHeight="1" x14ac:dyDescent="0.25">
      <c r="A243" s="138"/>
      <c r="B243" s="138"/>
      <c r="C243" s="364"/>
      <c r="D243" s="364"/>
      <c r="E243" s="364"/>
      <c r="F243" s="364"/>
      <c r="G243" s="138"/>
      <c r="H243" s="364"/>
      <c r="I243" s="364"/>
      <c r="J243" s="364"/>
      <c r="K243" s="33"/>
      <c r="L243" s="116"/>
      <c r="M243" s="116"/>
      <c r="N243" s="116"/>
      <c r="O243" s="116"/>
      <c r="P243" s="116"/>
    </row>
    <row r="245" spans="1:16" ht="15" customHeight="1" x14ac:dyDescent="0.25"/>
  </sheetData>
  <sheetProtection password="CF7A" sheet="1" formatCells="0" formatColumns="0" insertRows="0" selectLockedCells="1"/>
  <dataConsolidate link="1"/>
  <mergeCells count="356">
    <mergeCell ref="M25:N25"/>
    <mergeCell ref="M26:N26"/>
    <mergeCell ref="M27:N27"/>
    <mergeCell ref="M28:N28"/>
    <mergeCell ref="M29:N29"/>
    <mergeCell ref="M30:N30"/>
    <mergeCell ref="F83:I83"/>
    <mergeCell ref="F58:I58"/>
    <mergeCell ref="F68:I68"/>
    <mergeCell ref="F73:I73"/>
    <mergeCell ref="J37:K37"/>
    <mergeCell ref="F40:I40"/>
    <mergeCell ref="J40:K40"/>
    <mergeCell ref="J36:K36"/>
    <mergeCell ref="G37:I37"/>
    <mergeCell ref="F61:I61"/>
    <mergeCell ref="J29:K29"/>
    <mergeCell ref="J31:K31"/>
    <mergeCell ref="K44:L44"/>
    <mergeCell ref="J26:K26"/>
    <mergeCell ref="J39:K39"/>
    <mergeCell ref="G39:I39"/>
    <mergeCell ref="J28:K28"/>
    <mergeCell ref="G38:I38"/>
    <mergeCell ref="A42:D51"/>
    <mergeCell ref="A52:D55"/>
    <mergeCell ref="F53:I53"/>
    <mergeCell ref="A97:D109"/>
    <mergeCell ref="F107:I108"/>
    <mergeCell ref="F102:I102"/>
    <mergeCell ref="F104:I104"/>
    <mergeCell ref="A90:D96"/>
    <mergeCell ref="F92:I92"/>
    <mergeCell ref="F93:I93"/>
    <mergeCell ref="F70:I70"/>
    <mergeCell ref="F71:I71"/>
    <mergeCell ref="F74:I74"/>
    <mergeCell ref="F75:I75"/>
    <mergeCell ref="F76:I76"/>
    <mergeCell ref="F77:I77"/>
    <mergeCell ref="F65:I65"/>
    <mergeCell ref="F64:I64"/>
    <mergeCell ref="F103:O103"/>
    <mergeCell ref="O97:P97"/>
    <mergeCell ref="N94:O94"/>
    <mergeCell ref="N95:O95"/>
    <mergeCell ref="A56:D89"/>
    <mergeCell ref="F57:I57"/>
    <mergeCell ref="A110:D126"/>
    <mergeCell ref="F123:I123"/>
    <mergeCell ref="F124:I125"/>
    <mergeCell ref="F120:O120"/>
    <mergeCell ref="F106:I106"/>
    <mergeCell ref="N107:O107"/>
    <mergeCell ref="F112:O112"/>
    <mergeCell ref="J111:O111"/>
    <mergeCell ref="J107:K107"/>
    <mergeCell ref="J106:O106"/>
    <mergeCell ref="F118:I119"/>
    <mergeCell ref="J118:L118"/>
    <mergeCell ref="M118:O118"/>
    <mergeCell ref="J119:L119"/>
    <mergeCell ref="M119:O119"/>
    <mergeCell ref="N125:O125"/>
    <mergeCell ref="F114:I114"/>
    <mergeCell ref="J114:O114"/>
    <mergeCell ref="O126:P126"/>
    <mergeCell ref="N124:O124"/>
    <mergeCell ref="N5:O5"/>
    <mergeCell ref="A7:D7"/>
    <mergeCell ref="E7:O7"/>
    <mergeCell ref="A23:D23"/>
    <mergeCell ref="E23:O23"/>
    <mergeCell ref="A8:D8"/>
    <mergeCell ref="E8:O8"/>
    <mergeCell ref="A9:D15"/>
    <mergeCell ref="F10:H10"/>
    <mergeCell ref="F11:H11"/>
    <mergeCell ref="F12:H12"/>
    <mergeCell ref="F14:J14"/>
    <mergeCell ref="K14:O14"/>
    <mergeCell ref="F13:H13"/>
    <mergeCell ref="I13:J13"/>
    <mergeCell ref="K13:M13"/>
    <mergeCell ref="N13:O13"/>
    <mergeCell ref="N10:O10"/>
    <mergeCell ref="N11:O11"/>
    <mergeCell ref="N12:O12"/>
    <mergeCell ref="K10:M10"/>
    <mergeCell ref="N20:O20"/>
    <mergeCell ref="E6:O6"/>
    <mergeCell ref="F21:J21"/>
    <mergeCell ref="J89:M89"/>
    <mergeCell ref="J98:O98"/>
    <mergeCell ref="F98:I98"/>
    <mergeCell ref="F99:O99"/>
    <mergeCell ref="F101:I101"/>
    <mergeCell ref="F105:I105"/>
    <mergeCell ref="J104:O104"/>
    <mergeCell ref="J101:O101"/>
    <mergeCell ref="J105:O105"/>
    <mergeCell ref="N91:O91"/>
    <mergeCell ref="N92:O92"/>
    <mergeCell ref="F133:H133"/>
    <mergeCell ref="J134:O134"/>
    <mergeCell ref="F129:H129"/>
    <mergeCell ref="J128:O128"/>
    <mergeCell ref="F148:N150"/>
    <mergeCell ref="F153:N153"/>
    <mergeCell ref="N93:O93"/>
    <mergeCell ref="O145:O147"/>
    <mergeCell ref="L137:N137"/>
    <mergeCell ref="F100:I100"/>
    <mergeCell ref="J102:O102"/>
    <mergeCell ref="J100:O100"/>
    <mergeCell ref="J113:O113"/>
    <mergeCell ref="J108:K108"/>
    <mergeCell ref="O110:P110"/>
    <mergeCell ref="F111:I111"/>
    <mergeCell ref="F113:I113"/>
    <mergeCell ref="F122:I122"/>
    <mergeCell ref="J122:O122"/>
    <mergeCell ref="J123:O123"/>
    <mergeCell ref="F69:I69"/>
    <mergeCell ref="F62:I62"/>
    <mergeCell ref="F54:I54"/>
    <mergeCell ref="F66:I66"/>
    <mergeCell ref="F67:I67"/>
    <mergeCell ref="F79:I79"/>
    <mergeCell ref="F91:I91"/>
    <mergeCell ref="F72:I72"/>
    <mergeCell ref="F63:I63"/>
    <mergeCell ref="F78:I78"/>
    <mergeCell ref="F60:I60"/>
    <mergeCell ref="F59:I59"/>
    <mergeCell ref="F84:I84"/>
    <mergeCell ref="F85:I85"/>
    <mergeCell ref="F87:I87"/>
    <mergeCell ref="F88:I88"/>
    <mergeCell ref="F86:I86"/>
    <mergeCell ref="J1:P1"/>
    <mergeCell ref="A2:P2"/>
    <mergeCell ref="A3:P3"/>
    <mergeCell ref="A5:D5"/>
    <mergeCell ref="E5:K5"/>
    <mergeCell ref="J27:K27"/>
    <mergeCell ref="P4:P5"/>
    <mergeCell ref="F44:G44"/>
    <mergeCell ref="F43:G43"/>
    <mergeCell ref="H44:J44"/>
    <mergeCell ref="A6:D6"/>
    <mergeCell ref="G30:I30"/>
    <mergeCell ref="M43:O43"/>
    <mergeCell ref="J38:K38"/>
    <mergeCell ref="A33:D41"/>
    <mergeCell ref="G34:I34"/>
    <mergeCell ref="J34:K34"/>
    <mergeCell ref="M35:N35"/>
    <mergeCell ref="M36:N36"/>
    <mergeCell ref="M37:N37"/>
    <mergeCell ref="M38:N38"/>
    <mergeCell ref="M39:N39"/>
    <mergeCell ref="M40:N40"/>
    <mergeCell ref="L5:M5"/>
    <mergeCell ref="A24:D31"/>
    <mergeCell ref="G25:I25"/>
    <mergeCell ref="G26:I26"/>
    <mergeCell ref="G27:I27"/>
    <mergeCell ref="G28:I28"/>
    <mergeCell ref="G29:I29"/>
    <mergeCell ref="F94:I94"/>
    <mergeCell ref="F95:I95"/>
    <mergeCell ref="J30:K30"/>
    <mergeCell ref="J93:M93"/>
    <mergeCell ref="J94:M94"/>
    <mergeCell ref="J95:M95"/>
    <mergeCell ref="H43:J43"/>
    <mergeCell ref="J91:M91"/>
    <mergeCell ref="J92:M92"/>
    <mergeCell ref="F31:I31"/>
    <mergeCell ref="F80:I80"/>
    <mergeCell ref="F81:I81"/>
    <mergeCell ref="F82:I82"/>
    <mergeCell ref="K43:L43"/>
    <mergeCell ref="M44:O44"/>
    <mergeCell ref="K46:L46"/>
    <mergeCell ref="J55:O55"/>
    <mergeCell ref="J25:K25"/>
    <mergeCell ref="F45:O45"/>
    <mergeCell ref="M31:N31"/>
    <mergeCell ref="O41:P41"/>
    <mergeCell ref="M34:N34"/>
    <mergeCell ref="G35:I35"/>
    <mergeCell ref="J35:K35"/>
    <mergeCell ref="G36:I36"/>
    <mergeCell ref="O42:P42"/>
    <mergeCell ref="O56:P56"/>
    <mergeCell ref="M50:O50"/>
    <mergeCell ref="M46:O46"/>
    <mergeCell ref="F47:G47"/>
    <mergeCell ref="H47:J47"/>
    <mergeCell ref="K47:L47"/>
    <mergeCell ref="M47:O47"/>
    <mergeCell ref="F48:O48"/>
    <mergeCell ref="F49:G49"/>
    <mergeCell ref="H49:J49"/>
    <mergeCell ref="K49:L49"/>
    <mergeCell ref="M49:O49"/>
    <mergeCell ref="F46:G46"/>
    <mergeCell ref="H46:J46"/>
    <mergeCell ref="F50:G50"/>
    <mergeCell ref="H50:J50"/>
    <mergeCell ref="K50:L50"/>
    <mergeCell ref="A218:A221"/>
    <mergeCell ref="A214:A217"/>
    <mergeCell ref="C206:N206"/>
    <mergeCell ref="C207:N207"/>
    <mergeCell ref="C208:N208"/>
    <mergeCell ref="C211:N211"/>
    <mergeCell ref="A210:A213"/>
    <mergeCell ref="F165:N167"/>
    <mergeCell ref="A127:D135"/>
    <mergeCell ref="F134:H134"/>
    <mergeCell ref="J133:O133"/>
    <mergeCell ref="J132:O132"/>
    <mergeCell ref="J131:O131"/>
    <mergeCell ref="J130:O130"/>
    <mergeCell ref="F130:H130"/>
    <mergeCell ref="F131:H131"/>
    <mergeCell ref="O127:P127"/>
    <mergeCell ref="F132:H132"/>
    <mergeCell ref="A205:A209"/>
    <mergeCell ref="A178:A181"/>
    <mergeCell ref="C184:N184"/>
    <mergeCell ref="A182:A184"/>
    <mergeCell ref="A191:A195"/>
    <mergeCell ref="O168:O170"/>
    <mergeCell ref="F162:N164"/>
    <mergeCell ref="F156:N156"/>
    <mergeCell ref="F157:N157"/>
    <mergeCell ref="F158:N158"/>
    <mergeCell ref="F159:N159"/>
    <mergeCell ref="F161:N161"/>
    <mergeCell ref="F139:N141"/>
    <mergeCell ref="F151:N151"/>
    <mergeCell ref="F152:N152"/>
    <mergeCell ref="F155:N155"/>
    <mergeCell ref="F145:N147"/>
    <mergeCell ref="F160:N160"/>
    <mergeCell ref="C223:N223"/>
    <mergeCell ref="C200:N200"/>
    <mergeCell ref="C199:N199"/>
    <mergeCell ref="C195:N195"/>
    <mergeCell ref="C194:N194"/>
    <mergeCell ref="C221:N221"/>
    <mergeCell ref="C220:N220"/>
    <mergeCell ref="C219:N219"/>
    <mergeCell ref="C217:N217"/>
    <mergeCell ref="C216:N216"/>
    <mergeCell ref="C215:N215"/>
    <mergeCell ref="C209:N209"/>
    <mergeCell ref="C204:N204"/>
    <mergeCell ref="C243:F243"/>
    <mergeCell ref="H243:J243"/>
    <mergeCell ref="A240:O240"/>
    <mergeCell ref="C224:N224"/>
    <mergeCell ref="B238:C238"/>
    <mergeCell ref="C231:N231"/>
    <mergeCell ref="C232:N232"/>
    <mergeCell ref="C233:N233"/>
    <mergeCell ref="A234:O234"/>
    <mergeCell ref="A226:A229"/>
    <mergeCell ref="A230:A233"/>
    <mergeCell ref="C227:N227"/>
    <mergeCell ref="C228:N228"/>
    <mergeCell ref="C229:N229"/>
    <mergeCell ref="B239:C239"/>
    <mergeCell ref="B236:D236"/>
    <mergeCell ref="F236:H236"/>
    <mergeCell ref="J236:M236"/>
    <mergeCell ref="B237:D237"/>
    <mergeCell ref="F237:H237"/>
    <mergeCell ref="J237:L237"/>
    <mergeCell ref="A222:A225"/>
    <mergeCell ref="A242:F242"/>
    <mergeCell ref="G242:K242"/>
    <mergeCell ref="C190:N190"/>
    <mergeCell ref="N108:O108"/>
    <mergeCell ref="A185:A190"/>
    <mergeCell ref="C197:N197"/>
    <mergeCell ref="C198:N198"/>
    <mergeCell ref="C193:N193"/>
    <mergeCell ref="C187:N187"/>
    <mergeCell ref="C186:N186"/>
    <mergeCell ref="F154:N154"/>
    <mergeCell ref="F115:I115"/>
    <mergeCell ref="F121:I121"/>
    <mergeCell ref="F117:I117"/>
    <mergeCell ref="J117:O117"/>
    <mergeCell ref="J121:O121"/>
    <mergeCell ref="J124:K124"/>
    <mergeCell ref="J125:K125"/>
    <mergeCell ref="J115:O115"/>
    <mergeCell ref="O165:O167"/>
    <mergeCell ref="F168:N170"/>
    <mergeCell ref="A137:D175"/>
    <mergeCell ref="O139:O141"/>
    <mergeCell ref="O142:O144"/>
    <mergeCell ref="O175:P175"/>
    <mergeCell ref="O137:P137"/>
    <mergeCell ref="C225:N225"/>
    <mergeCell ref="C183:N183"/>
    <mergeCell ref="C181:N181"/>
    <mergeCell ref="C180:N180"/>
    <mergeCell ref="C179:N179"/>
    <mergeCell ref="J129:O129"/>
    <mergeCell ref="F128:H128"/>
    <mergeCell ref="C189:N189"/>
    <mergeCell ref="C188:N188"/>
    <mergeCell ref="A177:O177"/>
    <mergeCell ref="F142:N144"/>
    <mergeCell ref="F171:O171"/>
    <mergeCell ref="O148:O161"/>
    <mergeCell ref="F172:N172"/>
    <mergeCell ref="F173:N173"/>
    <mergeCell ref="F174:N174"/>
    <mergeCell ref="O162:O164"/>
    <mergeCell ref="A201:A204"/>
    <mergeCell ref="A196:A200"/>
    <mergeCell ref="C212:N212"/>
    <mergeCell ref="C213:N213"/>
    <mergeCell ref="C202:N202"/>
    <mergeCell ref="C203:N203"/>
    <mergeCell ref="C192:N192"/>
    <mergeCell ref="A16:D22"/>
    <mergeCell ref="F17:H17"/>
    <mergeCell ref="I17:J17"/>
    <mergeCell ref="K17:M17"/>
    <mergeCell ref="N17:O17"/>
    <mergeCell ref="F18:H18"/>
    <mergeCell ref="I18:J18"/>
    <mergeCell ref="K18:M18"/>
    <mergeCell ref="N18:O18"/>
    <mergeCell ref="F19:H19"/>
    <mergeCell ref="I19:J19"/>
    <mergeCell ref="K19:M19"/>
    <mergeCell ref="N19:O19"/>
    <mergeCell ref="K11:M11"/>
    <mergeCell ref="K12:M12"/>
    <mergeCell ref="I10:J10"/>
    <mergeCell ref="I11:J11"/>
    <mergeCell ref="I12:J12"/>
    <mergeCell ref="F20:H20"/>
    <mergeCell ref="I20:J20"/>
    <mergeCell ref="K20:M20"/>
    <mergeCell ref="K21:O21"/>
  </mergeCells>
  <conditionalFormatting sqref="O162:O164 F44:M44 N5 J104:J106 J129:J134 J125 N125 J108 N108 J100:J102 J113:J116 J121:J123 O172:O174 E5:K5 O26:O30 G26:M30 N11:N13 I15:J16 K11:K14 E9 E23 E7">
    <cfRule type="containsText" dxfId="59" priority="87" operator="containsText" text="&lt;">
      <formula>NOT(ISERROR(SEARCH("&lt;",E5)))</formula>
    </cfRule>
  </conditionalFormatting>
  <conditionalFormatting sqref="J31:K31">
    <cfRule type="cellIs" dxfId="58" priority="84" operator="equal">
      <formula>0</formula>
    </cfRule>
  </conditionalFormatting>
  <conditionalFormatting sqref="E5:K5">
    <cfRule type="cellIs" dxfId="57" priority="83" operator="equal">
      <formula>0</formula>
    </cfRule>
  </conditionalFormatting>
  <conditionalFormatting sqref="I239:M239 O215:O217 O211:O213 O206:O209 O202:O204 O197:O200 O192:O195 O186:O190 O179:O181 J129:O134 J125:O125 J108:O108 J104:O104 F44:O44 N5 J100:O100 J106:O106 J105 J113:O116 J121:O123 O162:O164 O172:O174 J102:O102 J101 O26:O30 G26:M30 E7 N11:N13 I15:J16 K11:K14 E9 E23">
    <cfRule type="notContainsBlanks" dxfId="56" priority="82">
      <formula>LEN(TRIM(E5))&gt;0</formula>
    </cfRule>
  </conditionalFormatting>
  <conditionalFormatting sqref="G242:K242">
    <cfRule type="containsText" dxfId="55" priority="63" operator="containsText" text="_">
      <formula>NOT(ISERROR(SEARCH("_",G242)))</formula>
    </cfRule>
  </conditionalFormatting>
  <conditionalFormatting sqref="G35:K39">
    <cfRule type="containsText" dxfId="54" priority="52" operator="containsText" text="&lt;">
      <formula>NOT(ISERROR(SEARCH("&lt;",G35)))</formula>
    </cfRule>
  </conditionalFormatting>
  <conditionalFormatting sqref="O148">
    <cfRule type="containsText" dxfId="53" priority="54" operator="containsText" text="&lt;">
      <formula>NOT(ISERROR(SEARCH("&lt;",O148)))</formula>
    </cfRule>
  </conditionalFormatting>
  <conditionalFormatting sqref="O148">
    <cfRule type="notContainsBlanks" dxfId="52" priority="53">
      <formula>LEN(TRIM(O148))&gt;0</formula>
    </cfRule>
  </conditionalFormatting>
  <conditionalFormatting sqref="J40:K40">
    <cfRule type="cellIs" dxfId="51" priority="51" operator="equal">
      <formula>0</formula>
    </cfRule>
  </conditionalFormatting>
  <conditionalFormatting sqref="G35:K39">
    <cfRule type="notContainsBlanks" dxfId="50" priority="50">
      <formula>LEN(TRIM(G35))&gt;0</formula>
    </cfRule>
  </conditionalFormatting>
  <conditionalFormatting sqref="F47:M47">
    <cfRule type="containsText" dxfId="49" priority="49" operator="containsText" text="&lt;">
      <formula>NOT(ISERROR(SEARCH("&lt;",F47)))</formula>
    </cfRule>
  </conditionalFormatting>
  <conditionalFormatting sqref="F47:O47">
    <cfRule type="notContainsBlanks" dxfId="48" priority="48">
      <formula>LEN(TRIM(F47))&gt;0</formula>
    </cfRule>
  </conditionalFormatting>
  <conditionalFormatting sqref="F50:M51">
    <cfRule type="containsText" dxfId="47" priority="47" operator="containsText" text="&lt;">
      <formula>NOT(ISERROR(SEARCH("&lt;",F50)))</formula>
    </cfRule>
  </conditionalFormatting>
  <conditionalFormatting sqref="F50:O51">
    <cfRule type="notContainsBlanks" dxfId="46" priority="46">
      <formula>LEN(TRIM(F50))&gt;0</formula>
    </cfRule>
  </conditionalFormatting>
  <conditionalFormatting sqref="O139:O141">
    <cfRule type="containsText" dxfId="45" priority="43" operator="containsText" text="&lt;">
      <formula>NOT(ISERROR(SEARCH("&lt;",O139)))</formula>
    </cfRule>
  </conditionalFormatting>
  <conditionalFormatting sqref="O139:O141">
    <cfRule type="notContainsBlanks" dxfId="44" priority="42">
      <formula>LEN(TRIM(O139))&gt;0</formula>
    </cfRule>
  </conditionalFormatting>
  <conditionalFormatting sqref="O165:O167">
    <cfRule type="containsText" dxfId="43" priority="41" operator="containsText" text="&lt;">
      <formula>NOT(ISERROR(SEARCH("&lt;",O165)))</formula>
    </cfRule>
  </conditionalFormatting>
  <conditionalFormatting sqref="O165:O167">
    <cfRule type="notContainsBlanks" dxfId="42" priority="40">
      <formula>LEN(TRIM(O165))&gt;0</formula>
    </cfRule>
  </conditionalFormatting>
  <conditionalFormatting sqref="O145:O147">
    <cfRule type="containsText" dxfId="41" priority="39" operator="containsText" text="&lt;">
      <formula>NOT(ISERROR(SEARCH("&lt;",O145)))</formula>
    </cfRule>
  </conditionalFormatting>
  <conditionalFormatting sqref="O145:O147">
    <cfRule type="notContainsBlanks" dxfId="40" priority="38">
      <formula>LEN(TRIM(O145))&gt;0</formula>
    </cfRule>
  </conditionalFormatting>
  <conditionalFormatting sqref="O168:O170">
    <cfRule type="containsText" dxfId="39" priority="37" operator="containsText" text="&lt;">
      <formula>NOT(ISERROR(SEARCH("&lt;",O168)))</formula>
    </cfRule>
  </conditionalFormatting>
  <conditionalFormatting sqref="O168:O170">
    <cfRule type="notContainsBlanks" dxfId="38" priority="36">
      <formula>LEN(TRIM(O168))&gt;0</formula>
    </cfRule>
  </conditionalFormatting>
  <conditionalFormatting sqref="O142:O144">
    <cfRule type="containsText" dxfId="37" priority="35" operator="containsText" text="&lt;">
      <formula>NOT(ISERROR(SEARCH("&lt;",O142)))</formula>
    </cfRule>
  </conditionalFormatting>
  <conditionalFormatting sqref="O142:O144">
    <cfRule type="notContainsBlanks" dxfId="36" priority="34">
      <formula>LEN(TRIM(O142))&gt;0</formula>
    </cfRule>
  </conditionalFormatting>
  <conditionalFormatting sqref="E5:K5">
    <cfRule type="notContainsBlanks" dxfId="35" priority="33">
      <formula>LEN(TRIM(E5))&gt;0</formula>
    </cfRule>
  </conditionalFormatting>
  <conditionalFormatting sqref="O35:O39 L35:M39">
    <cfRule type="containsText" dxfId="34" priority="32" operator="containsText" text="&lt;">
      <formula>NOT(ISERROR(SEARCH("&lt;",L35)))</formula>
    </cfRule>
  </conditionalFormatting>
  <conditionalFormatting sqref="O35:O39 L35:M39">
    <cfRule type="notContainsBlanks" dxfId="33" priority="31">
      <formula>LEN(TRIM(L35))&gt;0</formula>
    </cfRule>
  </conditionalFormatting>
  <conditionalFormatting sqref="E14:E22">
    <cfRule type="notContainsBlanks" dxfId="32" priority="28">
      <formula>LEN(TRIM(E14))&gt;0</formula>
    </cfRule>
  </conditionalFormatting>
  <conditionalFormatting sqref="E14:E22">
    <cfRule type="containsText" dxfId="31" priority="29" operator="containsText" text="&lt;">
      <formula>NOT(ISERROR(SEARCH("&lt;",E14)))</formula>
    </cfRule>
  </conditionalFormatting>
  <conditionalFormatting sqref="J54:N54">
    <cfRule type="containsBlanks" dxfId="30" priority="27">
      <formula>LEN(TRIM(J54))=0</formula>
    </cfRule>
  </conditionalFormatting>
  <conditionalFormatting sqref="J119">
    <cfRule type="containsText" dxfId="29" priority="22" operator="containsText" text="&lt;">
      <formula>NOT(ISERROR(SEARCH("&lt;",J119)))</formula>
    </cfRule>
  </conditionalFormatting>
  <conditionalFormatting sqref="J119 M119">
    <cfRule type="notContainsBlanks" dxfId="28" priority="21">
      <formula>LEN(TRIM(J119))&gt;0</formula>
    </cfRule>
  </conditionalFormatting>
  <conditionalFormatting sqref="E11:E22">
    <cfRule type="containsText" dxfId="27" priority="20" operator="containsText" text="&lt;">
      <formula>NOT(ISERROR(SEARCH("&lt;",E11)))</formula>
    </cfRule>
  </conditionalFormatting>
  <conditionalFormatting sqref="E11:E22">
    <cfRule type="notContainsBlanks" dxfId="26" priority="19">
      <formula>LEN(TRIM(E11))&gt;0</formula>
    </cfRule>
  </conditionalFormatting>
  <conditionalFormatting sqref="E8">
    <cfRule type="containsText" dxfId="25" priority="18" operator="containsText" text="&lt;">
      <formula>NOT(ISERROR(SEARCH("&lt;",E8)))</formula>
    </cfRule>
  </conditionalFormatting>
  <conditionalFormatting sqref="E8">
    <cfRule type="notContainsBlanks" dxfId="24" priority="17">
      <formula>LEN(TRIM(E8))&gt;0</formula>
    </cfRule>
  </conditionalFormatting>
  <conditionalFormatting sqref="O219:O221">
    <cfRule type="notContainsBlanks" dxfId="23" priority="14">
      <formula>LEN(TRIM(O219))&gt;0</formula>
    </cfRule>
  </conditionalFormatting>
  <conditionalFormatting sqref="O223:O225">
    <cfRule type="notContainsBlanks" dxfId="22" priority="13">
      <formula>LEN(TRIM(O223))&gt;0</formula>
    </cfRule>
  </conditionalFormatting>
  <conditionalFormatting sqref="O183:O184">
    <cfRule type="notContainsBlanks" dxfId="21" priority="12">
      <formula>LEN(TRIM(O183))&gt;0</formula>
    </cfRule>
  </conditionalFormatting>
  <conditionalFormatting sqref="O227:O229 O231:O233">
    <cfRule type="notContainsBlanks" dxfId="20" priority="11">
      <formula>LEN(TRIM(O227))&gt;0</formula>
    </cfRule>
  </conditionalFormatting>
  <conditionalFormatting sqref="I22:J22">
    <cfRule type="containsText" dxfId="19" priority="8" operator="containsText" text="&lt;">
      <formula>NOT(ISERROR(SEARCH("&lt;",I22)))</formula>
    </cfRule>
  </conditionalFormatting>
  <conditionalFormatting sqref="I22:J22">
    <cfRule type="notContainsBlanks" dxfId="18" priority="7">
      <formula>LEN(TRIM(I22))&gt;0</formula>
    </cfRule>
  </conditionalFormatting>
  <conditionalFormatting sqref="N18:N20 K18:K21">
    <cfRule type="containsText" dxfId="17" priority="6" operator="containsText" text="&lt;">
      <formula>NOT(ISERROR(SEARCH("&lt;",K18)))</formula>
    </cfRule>
  </conditionalFormatting>
  <conditionalFormatting sqref="N18:N20 K18:K21">
    <cfRule type="notContainsBlanks" dxfId="16" priority="5">
      <formula>LEN(TRIM(K18))&gt;0</formula>
    </cfRule>
  </conditionalFormatting>
  <conditionalFormatting sqref="E6">
    <cfRule type="containsText" dxfId="15" priority="4" operator="containsText" text="&lt;">
      <formula>NOT(ISERROR(SEARCH("&lt;",E6)))</formula>
    </cfRule>
  </conditionalFormatting>
  <conditionalFormatting sqref="E6">
    <cfRule type="notContainsBlanks" dxfId="14" priority="3">
      <formula>LEN(TRIM(E6))&gt;0</formula>
    </cfRule>
  </conditionalFormatting>
  <conditionalFormatting sqref="J117">
    <cfRule type="containsText" dxfId="13" priority="2" operator="containsText" text="&lt;">
      <formula>NOT(ISERROR(SEARCH("&lt;",J117)))</formula>
    </cfRule>
  </conditionalFormatting>
  <conditionalFormatting sqref="J117:O117">
    <cfRule type="notContainsBlanks" dxfId="12" priority="1">
      <formula>LEN(TRIM(J117))&gt;0</formula>
    </cfRule>
  </conditionalFormatting>
  <dataValidations count="17">
    <dataValidation type="list" errorStyle="warning" allowBlank="1" showErrorMessage="1" sqref="O142:O147">
      <formula1>"Превышает,Не превышает"</formula1>
    </dataValidation>
    <dataValidation type="list" allowBlank="1" showInputMessage="1" showErrorMessage="1" sqref="O186:O190 O231:O233 O202:O204 O197:O200 O227:O229 O223:O225 O219:O221 O215:O217 O206:O213 O183:O184 O192:O195 O179:O181 O172:O174">
      <formula1>"X"</formula1>
    </dataValidation>
    <dataValidation type="list" allowBlank="1" showInputMessage="1" showErrorMessage="1" sqref="L26:L30 L35:L39">
      <formula1>ПРАВАЗУ1</formula1>
    </dataValidation>
    <dataValidation allowBlank="1" sqref="P25:P30 P34:P39 P89:P96 P98:P108 P128:P134 P44:P51 P111:P125 P6:P23"/>
    <dataValidation type="list" allowBlank="1" showInputMessage="1" showErrorMessage="1" sqref="F47:G48 F44:G44">
      <formula1>"Требуется,Не требуется (в соответствии с законодательством)"</formula1>
    </dataValidation>
    <dataValidation type="list" allowBlank="1" showInputMessage="1" showErrorMessage="1" sqref="H44:J44">
      <formula1>"ПСД разработана, ПСД не разработана,ПСД в стадии разработки (договор заключен)"</formula1>
    </dataValidation>
    <dataValidation type="list" allowBlank="1" showInputMessage="1" showErrorMessage="1" sqref="H48:J48">
      <formula1>"Заключение получено, Не требуется,Заключение не получено"</formula1>
    </dataValidation>
    <dataValidation type="list" allowBlank="1" showInputMessage="1" showErrorMessage="1" sqref="F45:O45">
      <formula1>" "</formula1>
    </dataValidation>
    <dataValidation type="list" allowBlank="1" showInputMessage="1" showErrorMessage="1" sqref="H50:J50">
      <formula1>"Разрешение на строительство получено, Разрешение на строительство не получено,не требуется"</formula1>
    </dataValidation>
    <dataValidation type="list" allowBlank="1" showInputMessage="1" showErrorMessage="1" sqref="F50:G50">
      <formula1>"Требуется, Не требуется"</formula1>
    </dataValidation>
    <dataValidation type="list" allowBlank="1" sqref="N5">
      <formula1>"создание нового производства,реконструкция/техническое перевооружение/модернизация/дооборудование"</formula1>
    </dataValidation>
    <dataValidation type="list" errorStyle="warning" allowBlank="1" showErrorMessage="1" sqref="O162:O164 O139:O141">
      <formula1>"Является,Не является"</formula1>
    </dataValidation>
    <dataValidation type="list" errorStyle="warning" allowBlank="1" showErrorMessage="1" sqref="O165:O170">
      <formula1>"Отсутствует,Имеется"</formula1>
    </dataValidation>
    <dataValidation type="list" errorStyle="warning" allowBlank="1" showErrorMessage="1" sqref="O148:O161">
      <formula1>"Предусматривает,Не предусматривает"</formula1>
    </dataValidation>
    <dataValidation type="list" allowBlank="1" showInputMessage="1" showErrorMessage="1" sqref="H47:J47">
      <formula1>"Не требуется,Имеется,Проводится экспертиза,Не имеется"</formula1>
    </dataValidation>
    <dataValidation type="whole" operator="greaterThan" allowBlank="1" showInputMessage="1" showErrorMessage="1" sqref="J54:N54">
      <formula1>-1</formula1>
    </dataValidation>
    <dataValidation type="list" allowBlank="1" showInputMessage="1" showErrorMessage="1" sqref="M15:M16 I11:I13 H15:H16 I18:I20">
      <formula1>"контракт,коммерческое предложение,переговоры"</formula1>
    </dataValidation>
  </dataValidations>
  <pageMargins left="0.23622047244094491" right="0.23622047244094491" top="0.55118110236220474" bottom="0.55118110236220474" header="0.31496062992125984" footer="0.31496062992125984"/>
  <pageSetup paperSize="9" scale="64" fitToHeight="0" orientation="portrait" blackAndWhite="1" r:id="rId1"/>
  <rowBreaks count="3" manualBreakCount="3">
    <brk id="101" max="15" man="1"/>
    <brk id="161" max="15" man="1"/>
    <brk id="228" max="15" man="1"/>
  </rowBreaks>
  <ignoredErrors>
    <ignoredError sqref="J31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Лист1!$F$2:$F$322</xm:f>
          </x14:formula1>
          <xm:sqref>E6:O6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  <pageSetUpPr fitToPage="1"/>
  </sheetPr>
  <dimension ref="A1:P53"/>
  <sheetViews>
    <sheetView view="pageBreakPreview" zoomScale="55" zoomScaleNormal="115" zoomScaleSheetLayoutView="55" workbookViewId="0">
      <selection activeCell="D27" sqref="D27"/>
    </sheetView>
  </sheetViews>
  <sheetFormatPr defaultColWidth="9.140625" defaultRowHeight="15" x14ac:dyDescent="0.25"/>
  <cols>
    <col min="1" max="1" width="30" style="8" customWidth="1"/>
    <col min="2" max="2" width="6.5703125" style="1" customWidth="1"/>
    <col min="3" max="3" width="11.5703125" style="1" customWidth="1"/>
    <col min="4" max="4" width="7.42578125" style="1" customWidth="1"/>
    <col min="5" max="5" width="11.28515625" style="1" customWidth="1"/>
    <col min="6" max="6" width="13.42578125" style="1" customWidth="1"/>
    <col min="7" max="8" width="11.42578125" style="1" customWidth="1"/>
    <col min="9" max="9" width="12.140625" style="1" customWidth="1"/>
    <col min="10" max="10" width="11.7109375" style="1" customWidth="1"/>
    <col min="11" max="11" width="13.7109375" style="1" customWidth="1"/>
    <col min="12" max="12" width="1.85546875" style="1" customWidth="1"/>
    <col min="13" max="13" width="28.140625" style="1" customWidth="1"/>
    <col min="14" max="14" width="24.140625" style="1" customWidth="1"/>
    <col min="15" max="16384" width="9.140625" style="1"/>
  </cols>
  <sheetData>
    <row r="1" spans="1:15" s="61" customFormat="1" ht="15.75" customHeight="1" x14ac:dyDescent="0.3">
      <c r="A1" s="159"/>
      <c r="B1" s="159"/>
      <c r="C1" s="159"/>
      <c r="D1" s="479" t="s">
        <v>0</v>
      </c>
      <c r="E1" s="479"/>
      <c r="F1" s="479"/>
      <c r="G1" s="479"/>
      <c r="H1" s="160"/>
      <c r="I1" s="161"/>
      <c r="J1" s="162"/>
      <c r="K1" s="163"/>
      <c r="L1" s="159"/>
      <c r="M1" s="231"/>
    </row>
    <row r="2" spans="1:15" s="61" customFormat="1" ht="15.75" customHeight="1" thickBot="1" x14ac:dyDescent="0.3">
      <c r="A2" s="136"/>
      <c r="B2" s="136"/>
      <c r="C2" s="136"/>
      <c r="D2" s="869" t="s">
        <v>131</v>
      </c>
      <c r="E2" s="869"/>
      <c r="F2" s="869"/>
      <c r="G2" s="869"/>
      <c r="H2" s="164"/>
      <c r="I2" s="165"/>
      <c r="J2" s="166"/>
      <c r="K2" s="167"/>
      <c r="L2" s="136"/>
    </row>
    <row r="3" spans="1:15" ht="15.75" hidden="1" customHeight="1" thickBot="1" x14ac:dyDescent="0.3">
      <c r="A3" s="30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5" ht="42.75" customHeight="1" thickBot="1" x14ac:dyDescent="0.3">
      <c r="A4" s="31" t="s">
        <v>648</v>
      </c>
      <c r="B4" s="840" t="str">
        <f>IF(АНКЕТА_инициатора!E4=0,"",АНКЕТА_инициатора!E4)</f>
        <v/>
      </c>
      <c r="C4" s="841"/>
      <c r="D4" s="841"/>
      <c r="E4" s="841"/>
      <c r="F4" s="841"/>
      <c r="G4" s="841"/>
      <c r="H4" s="841"/>
      <c r="I4" s="841"/>
      <c r="J4" s="841"/>
      <c r="K4" s="841"/>
      <c r="L4" s="842"/>
    </row>
    <row r="5" spans="1:15" ht="42.75" customHeight="1" thickBot="1" x14ac:dyDescent="0.3">
      <c r="A5" s="31" t="s">
        <v>649</v>
      </c>
      <c r="B5" s="840" t="str">
        <f>IF(Анкета_проекта!E5=0,"",Анкета_проекта!E5)</f>
        <v/>
      </c>
      <c r="C5" s="841"/>
      <c r="D5" s="841"/>
      <c r="E5" s="841"/>
      <c r="F5" s="841"/>
      <c r="G5" s="841"/>
      <c r="H5" s="841"/>
      <c r="I5" s="841"/>
      <c r="J5" s="841"/>
      <c r="K5" s="841"/>
      <c r="L5" s="842"/>
    </row>
    <row r="6" spans="1:15" ht="59.25" customHeight="1" thickBot="1" x14ac:dyDescent="0.3">
      <c r="A6" s="31" t="s">
        <v>757</v>
      </c>
      <c r="B6" s="840" t="str">
        <f>IF(Анкета_проекта!E6=0,"",Анкета_проекта!E6)</f>
        <v/>
      </c>
      <c r="C6" s="841"/>
      <c r="D6" s="841"/>
      <c r="E6" s="841"/>
      <c r="F6" s="841"/>
      <c r="G6" s="841"/>
      <c r="H6" s="841"/>
      <c r="I6" s="841"/>
      <c r="J6" s="841"/>
      <c r="K6" s="841"/>
      <c r="L6" s="842"/>
    </row>
    <row r="7" spans="1:15" ht="97.5" customHeight="1" thickBot="1" x14ac:dyDescent="0.3">
      <c r="A7" s="153" t="s">
        <v>650</v>
      </c>
      <c r="B7" s="857" t="str">
        <f>IF(Анкета_проекта!E7=0,"",Анкета_проекта!E7)</f>
        <v/>
      </c>
      <c r="C7" s="858"/>
      <c r="D7" s="858"/>
      <c r="E7" s="858"/>
      <c r="F7" s="858"/>
      <c r="G7" s="858"/>
      <c r="H7" s="858"/>
      <c r="I7" s="858"/>
      <c r="J7" s="858"/>
      <c r="K7" s="858"/>
      <c r="L7" s="859"/>
    </row>
    <row r="8" spans="1:15" ht="42" customHeight="1" thickBot="1" x14ac:dyDescent="0.3">
      <c r="A8" s="31" t="s">
        <v>639</v>
      </c>
      <c r="B8" s="840" t="str">
        <f>IF(Анкета_проекта!J129=0,"",Анкета_проекта!J129)</f>
        <v/>
      </c>
      <c r="C8" s="841"/>
      <c r="D8" s="841"/>
      <c r="E8" s="841"/>
      <c r="F8" s="841"/>
      <c r="G8" s="841"/>
      <c r="H8" s="841"/>
      <c r="I8" s="841"/>
      <c r="J8" s="841"/>
      <c r="K8" s="841"/>
      <c r="L8" s="842"/>
    </row>
    <row r="9" spans="1:15" ht="42" customHeight="1" thickBot="1" x14ac:dyDescent="0.3">
      <c r="A9" s="31" t="s">
        <v>640</v>
      </c>
      <c r="B9" s="840" t="str">
        <f>IF(Анкета_проекта!M119=0,"",Анкета_проекта!M119)</f>
        <v/>
      </c>
      <c r="C9" s="841"/>
      <c r="D9" s="841"/>
      <c r="E9" s="841"/>
      <c r="F9" s="841"/>
      <c r="G9" s="841"/>
      <c r="H9" s="841"/>
      <c r="I9" s="841"/>
      <c r="J9" s="841"/>
      <c r="K9" s="841"/>
      <c r="L9" s="842"/>
      <c r="M9" s="168"/>
      <c r="O9" s="169"/>
    </row>
    <row r="10" spans="1:15" ht="60" customHeight="1" thickBot="1" x14ac:dyDescent="0.3">
      <c r="A10" s="31" t="s">
        <v>651</v>
      </c>
      <c r="B10" s="870" t="str">
        <f>IF(Анкета_проекта!J93=0,"",Анкета_проекта!J93)</f>
        <v/>
      </c>
      <c r="C10" s="841"/>
      <c r="D10" s="841"/>
      <c r="E10" s="841"/>
      <c r="F10" s="841"/>
      <c r="G10" s="841"/>
      <c r="H10" s="841"/>
      <c r="I10" s="841"/>
      <c r="J10" s="841"/>
      <c r="K10" s="841"/>
      <c r="L10" s="842"/>
      <c r="M10" s="168"/>
      <c r="N10" s="168"/>
    </row>
    <row r="11" spans="1:15" ht="47.25" customHeight="1" thickBot="1" x14ac:dyDescent="0.3">
      <c r="A11" s="153" t="s">
        <v>636</v>
      </c>
      <c r="B11" s="840" t="str">
        <f>IF(Анкета_проекта!J119=0,"",Анкета_проекта!J119)</f>
        <v/>
      </c>
      <c r="C11" s="841"/>
      <c r="D11" s="841"/>
      <c r="E11" s="841"/>
      <c r="F11" s="841"/>
      <c r="G11" s="841"/>
      <c r="H11" s="841"/>
      <c r="I11" s="841"/>
      <c r="J11" s="841"/>
      <c r="K11" s="841"/>
      <c r="L11" s="842"/>
      <c r="M11" s="834"/>
      <c r="N11" s="835"/>
    </row>
    <row r="12" spans="1:15" ht="18" customHeight="1" thickBot="1" x14ac:dyDescent="0.3">
      <c r="A12" s="854" t="s">
        <v>653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15" ht="18" customHeight="1" thickBot="1" x14ac:dyDescent="0.3">
      <c r="A13" s="855"/>
      <c r="B13" s="44"/>
      <c r="C13" s="838" t="str">
        <f>IF(АНКЕТА_инициатора!F32=0,"",АНКЕТА_инициатора!F32)</f>
        <v/>
      </c>
      <c r="D13" s="839"/>
      <c r="E13" s="45"/>
      <c r="F13" s="45"/>
      <c r="G13" s="45"/>
      <c r="H13" s="45"/>
      <c r="I13" s="45"/>
      <c r="J13" s="45"/>
      <c r="K13" s="45"/>
      <c r="L13" s="46"/>
    </row>
    <row r="14" spans="1:15" ht="29.25" customHeight="1" thickBot="1" x14ac:dyDescent="0.3">
      <c r="A14" s="856"/>
      <c r="B14" s="47"/>
      <c r="C14" s="846" t="s">
        <v>652</v>
      </c>
      <c r="D14" s="846"/>
      <c r="E14" s="846"/>
      <c r="F14" s="846"/>
      <c r="G14" s="846"/>
      <c r="H14" s="846"/>
      <c r="I14" s="846"/>
      <c r="J14" s="846"/>
      <c r="K14" s="846"/>
      <c r="L14" s="49"/>
    </row>
    <row r="15" spans="1:15" ht="11.25" customHeight="1" thickBot="1" x14ac:dyDescent="0.3">
      <c r="A15" s="854" t="s">
        <v>637</v>
      </c>
      <c r="B15" s="50"/>
      <c r="C15" s="42"/>
      <c r="D15" s="42"/>
      <c r="E15" s="42"/>
      <c r="F15" s="42"/>
      <c r="G15" s="42"/>
      <c r="H15" s="42"/>
      <c r="I15" s="42"/>
      <c r="J15" s="42"/>
      <c r="K15" s="42"/>
      <c r="L15" s="43"/>
      <c r="O15" s="2"/>
    </row>
    <row r="16" spans="1:15" ht="15" customHeight="1" x14ac:dyDescent="0.25">
      <c r="A16" s="855"/>
      <c r="B16" s="51"/>
      <c r="C16" s="843" t="s">
        <v>7</v>
      </c>
      <c r="D16" s="844"/>
      <c r="E16" s="845"/>
      <c r="F16" s="52" t="str">
        <f>Анкета_проекта!J53&amp;"*"</f>
        <v>до 2020**</v>
      </c>
      <c r="G16" s="52">
        <f>Анкета_проекта!K53</f>
        <v>2020</v>
      </c>
      <c r="H16" s="52">
        <f>Анкета_проекта!L53</f>
        <v>2021</v>
      </c>
      <c r="I16" s="52">
        <f>Анкета_проекта!M53</f>
        <v>2022</v>
      </c>
      <c r="J16" s="52">
        <f>Анкета_проекта!N53</f>
        <v>2023</v>
      </c>
      <c r="K16" s="53" t="s">
        <v>8</v>
      </c>
      <c r="L16" s="54"/>
    </row>
    <row r="17" spans="1:16" ht="15.75" customHeight="1" thickBot="1" x14ac:dyDescent="0.3">
      <c r="A17" s="855"/>
      <c r="B17" s="55"/>
      <c r="C17" s="831" t="s">
        <v>9</v>
      </c>
      <c r="D17" s="832"/>
      <c r="E17" s="833"/>
      <c r="F17" s="260">
        <f>Анкета_проекта!J54</f>
        <v>0</v>
      </c>
      <c r="G17" s="260">
        <f>Анкета_проекта!K54</f>
        <v>0</v>
      </c>
      <c r="H17" s="260">
        <f>Анкета_проекта!L54</f>
        <v>0</v>
      </c>
      <c r="I17" s="260">
        <f>Анкета_проекта!M54</f>
        <v>0</v>
      </c>
      <c r="J17" s="260">
        <f>Анкета_проекта!N54</f>
        <v>0</v>
      </c>
      <c r="K17" s="56">
        <f>SUM(F17:J17)</f>
        <v>0</v>
      </c>
      <c r="L17" s="54"/>
    </row>
    <row r="18" spans="1:16" ht="12.75" customHeight="1" thickBot="1" x14ac:dyDescent="0.3">
      <c r="A18" s="856"/>
      <c r="B18" s="57"/>
      <c r="C18" s="710" t="s">
        <v>656</v>
      </c>
      <c r="D18" s="710"/>
      <c r="E18" s="710"/>
      <c r="F18" s="710"/>
      <c r="G18" s="710"/>
      <c r="H18" s="710"/>
      <c r="I18" s="710"/>
      <c r="J18" s="710"/>
      <c r="K18" s="710"/>
      <c r="L18" s="58"/>
    </row>
    <row r="19" spans="1:16" ht="9.75" customHeight="1" thickBot="1" x14ac:dyDescent="0.3">
      <c r="A19" s="860" t="s">
        <v>654</v>
      </c>
      <c r="B19" s="863"/>
      <c r="C19" s="864"/>
      <c r="D19" s="864"/>
      <c r="E19" s="864"/>
      <c r="F19" s="864"/>
      <c r="G19" s="864"/>
      <c r="H19" s="864"/>
      <c r="I19" s="864"/>
      <c r="J19" s="864"/>
      <c r="K19" s="864"/>
      <c r="L19" s="865"/>
    </row>
    <row r="20" spans="1:16" ht="20.25" customHeight="1" thickBot="1" x14ac:dyDescent="0.3">
      <c r="A20" s="861"/>
      <c r="B20" s="59"/>
      <c r="C20" s="836">
        <f>инвестиции</f>
        <v>0</v>
      </c>
      <c r="D20" s="837"/>
      <c r="E20" s="45"/>
      <c r="F20" s="45"/>
      <c r="G20" s="45"/>
      <c r="H20" s="45"/>
      <c r="I20" s="45"/>
      <c r="J20" s="45"/>
      <c r="K20" s="45"/>
      <c r="L20" s="46"/>
    </row>
    <row r="21" spans="1:16" ht="27" customHeight="1" thickBot="1" x14ac:dyDescent="0.3">
      <c r="A21" s="862"/>
      <c r="B21" s="866"/>
      <c r="C21" s="867"/>
      <c r="D21" s="867"/>
      <c r="E21" s="867"/>
      <c r="F21" s="867"/>
      <c r="G21" s="867"/>
      <c r="H21" s="867"/>
      <c r="I21" s="867"/>
      <c r="J21" s="867"/>
      <c r="K21" s="867"/>
      <c r="L21" s="868"/>
    </row>
    <row r="22" spans="1:16" ht="5.25" customHeight="1" thickBot="1" x14ac:dyDescent="0.3">
      <c r="A22" s="854" t="s">
        <v>655</v>
      </c>
      <c r="B22" s="50"/>
      <c r="C22" s="830"/>
      <c r="D22" s="830"/>
      <c r="E22" s="830"/>
      <c r="F22" s="830"/>
      <c r="G22" s="830"/>
      <c r="H22" s="830"/>
      <c r="I22" s="830"/>
      <c r="J22" s="830"/>
      <c r="K22" s="830"/>
      <c r="L22" s="43"/>
    </row>
    <row r="23" spans="1:16" ht="21" customHeight="1" x14ac:dyDescent="0.25">
      <c r="A23" s="855"/>
      <c r="B23" s="55"/>
      <c r="C23" s="843" t="s">
        <v>7</v>
      </c>
      <c r="D23" s="844"/>
      <c r="E23" s="845"/>
      <c r="F23" s="52" t="str">
        <f>Анкета_проекта!J57&amp;"*"</f>
        <v>до 2020***</v>
      </c>
      <c r="G23" s="52">
        <f>Анкета_проекта!K57</f>
        <v>2020</v>
      </c>
      <c r="H23" s="52">
        <f>Анкета_проекта!L57</f>
        <v>2021</v>
      </c>
      <c r="I23" s="52">
        <f>Анкета_проекта!M57</f>
        <v>2022</v>
      </c>
      <c r="J23" s="52">
        <f>Анкета_проекта!N57</f>
        <v>2023</v>
      </c>
      <c r="K23" s="53" t="s">
        <v>8</v>
      </c>
      <c r="L23" s="41"/>
      <c r="M23" s="829"/>
      <c r="N23" s="829"/>
      <c r="O23" s="829"/>
      <c r="P23" s="829"/>
    </row>
    <row r="24" spans="1:16" ht="16.5" customHeight="1" thickBot="1" x14ac:dyDescent="0.3">
      <c r="A24" s="855"/>
      <c r="B24" s="55"/>
      <c r="C24" s="831" t="s">
        <v>10</v>
      </c>
      <c r="D24" s="832"/>
      <c r="E24" s="833"/>
      <c r="F24" s="274">
        <f>Анкета_проекта!J88</f>
        <v>0</v>
      </c>
      <c r="G24" s="274">
        <f>Анкета_проекта!K88</f>
        <v>0</v>
      </c>
      <c r="H24" s="274">
        <f>Анкета_проекта!L88</f>
        <v>0</v>
      </c>
      <c r="I24" s="274">
        <f>Анкета_проекта!M88</f>
        <v>0</v>
      </c>
      <c r="J24" s="274">
        <f>Анкета_проекта!N88</f>
        <v>0</v>
      </c>
      <c r="K24" s="150">
        <f>SUM(F24:J24)</f>
        <v>0</v>
      </c>
      <c r="L24" s="41"/>
      <c r="M24" s="829"/>
      <c r="N24" s="829"/>
      <c r="O24" s="829"/>
      <c r="P24" s="829"/>
    </row>
    <row r="25" spans="1:16" ht="15.75" customHeight="1" thickBot="1" x14ac:dyDescent="0.3">
      <c r="A25" s="856"/>
      <c r="B25" s="221"/>
      <c r="C25" s="847" t="s">
        <v>1103</v>
      </c>
      <c r="D25" s="847"/>
      <c r="E25" s="847"/>
      <c r="F25" s="847"/>
      <c r="G25" s="847"/>
      <c r="H25" s="847"/>
      <c r="I25" s="222"/>
      <c r="J25" s="222"/>
      <c r="K25" s="222"/>
      <c r="L25" s="223"/>
      <c r="M25" s="829"/>
      <c r="N25" s="829"/>
      <c r="O25" s="829"/>
      <c r="P25" s="829"/>
    </row>
    <row r="26" spans="1:16" ht="15.75" customHeight="1" x14ac:dyDescent="0.25">
      <c r="A26" s="35" t="s">
        <v>647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6" ht="22.5" customHeight="1" x14ac:dyDescent="0.25">
      <c r="A27" s="152" t="s">
        <v>231</v>
      </c>
      <c r="B27" s="37"/>
      <c r="C27" s="37"/>
      <c r="D27" s="157" t="s">
        <v>232</v>
      </c>
      <c r="E27" s="152" t="s">
        <v>233</v>
      </c>
      <c r="F27" s="37"/>
      <c r="G27" s="37"/>
      <c r="H27" s="36"/>
      <c r="I27" s="36"/>
      <c r="J27" s="36"/>
      <c r="K27" s="36"/>
      <c r="L27" s="36"/>
    </row>
    <row r="28" spans="1:16" ht="24" customHeight="1" x14ac:dyDescent="0.25">
      <c r="A28" s="152" t="s">
        <v>234</v>
      </c>
      <c r="B28" s="37"/>
      <c r="C28" s="157"/>
      <c r="D28" s="152" t="s">
        <v>233</v>
      </c>
      <c r="E28" s="37"/>
      <c r="F28" s="37"/>
      <c r="G28" s="37"/>
      <c r="H28" s="36"/>
      <c r="I28" s="36"/>
      <c r="J28" s="36"/>
      <c r="K28" s="36"/>
      <c r="L28" s="36"/>
    </row>
    <row r="29" spans="1:16" ht="13.5" customHeight="1" x14ac:dyDescent="0.25">
      <c r="A29" s="152" t="s">
        <v>235</v>
      </c>
      <c r="B29" s="37"/>
      <c r="C29" s="37"/>
      <c r="D29" s="157"/>
      <c r="E29" s="152" t="s">
        <v>236</v>
      </c>
      <c r="F29" s="37"/>
      <c r="G29" s="37"/>
      <c r="H29" s="36"/>
      <c r="I29" s="36"/>
      <c r="J29" s="36"/>
      <c r="K29" s="36"/>
      <c r="L29" s="36"/>
    </row>
    <row r="30" spans="1:16" ht="34.5" customHeight="1" x14ac:dyDescent="0.25">
      <c r="A30" s="853" t="s">
        <v>657</v>
      </c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36"/>
    </row>
    <row r="31" spans="1:16" ht="15.75" customHeight="1" thickBot="1" x14ac:dyDescent="0.3">
      <c r="A31" s="137" t="s">
        <v>218</v>
      </c>
      <c r="B31" s="6"/>
      <c r="C31" s="848" t="s">
        <v>12</v>
      </c>
      <c r="D31" s="848"/>
      <c r="E31" s="848"/>
      <c r="F31" s="848"/>
      <c r="G31" s="850" t="s">
        <v>218</v>
      </c>
      <c r="H31" s="851"/>
      <c r="I31" s="851"/>
      <c r="J31" s="851"/>
      <c r="K31" s="852"/>
      <c r="L31" s="26"/>
    </row>
    <row r="32" spans="1:16" ht="13.5" customHeight="1" x14ac:dyDescent="0.25">
      <c r="A32" s="32" t="s">
        <v>84</v>
      </c>
      <c r="B32" s="32"/>
      <c r="C32" s="364" t="s">
        <v>13</v>
      </c>
      <c r="D32" s="364"/>
      <c r="E32" s="364"/>
      <c r="F32" s="364"/>
      <c r="G32" s="32"/>
      <c r="H32" s="364" t="s">
        <v>14</v>
      </c>
      <c r="I32" s="364"/>
      <c r="J32" s="364"/>
      <c r="K32" s="33"/>
      <c r="L32" s="26"/>
    </row>
    <row r="33" spans="1:12" ht="13.5" customHeight="1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33"/>
      <c r="L33" s="26"/>
    </row>
    <row r="34" spans="1:12" ht="13.5" customHeight="1" x14ac:dyDescent="0.25">
      <c r="A34" s="138" t="s">
        <v>83</v>
      </c>
      <c r="B34" s="138"/>
      <c r="C34" s="138"/>
      <c r="D34" s="138"/>
      <c r="E34" s="138"/>
      <c r="F34" s="138"/>
      <c r="G34" s="138"/>
      <c r="H34" s="138"/>
      <c r="I34" s="138"/>
      <c r="J34" s="138"/>
      <c r="K34" s="33"/>
      <c r="L34" s="26"/>
    </row>
    <row r="35" spans="1:12" ht="13.5" customHeight="1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33"/>
      <c r="L35" s="26"/>
    </row>
    <row r="36" spans="1:12" ht="30.75" customHeight="1" x14ac:dyDescent="0.25">
      <c r="A36" s="849"/>
      <c r="B36" s="849"/>
      <c r="C36" s="849"/>
      <c r="D36" s="849"/>
      <c r="E36" s="849"/>
      <c r="F36" s="849"/>
      <c r="G36" s="849"/>
      <c r="H36" s="849"/>
      <c r="I36" s="849"/>
      <c r="J36" s="849"/>
      <c r="K36" s="849"/>
      <c r="L36" s="26"/>
    </row>
    <row r="37" spans="1:12" ht="13.5" customHeight="1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33"/>
      <c r="L37" s="26"/>
    </row>
    <row r="38" spans="1:12" ht="30" customHeight="1" x14ac:dyDescent="0.25">
      <c r="A38" s="138"/>
      <c r="B38" s="138"/>
      <c r="C38" s="848"/>
      <c r="D38" s="848"/>
      <c r="E38" s="848"/>
      <c r="F38" s="848"/>
      <c r="G38" s="361"/>
      <c r="H38" s="361"/>
      <c r="I38" s="361"/>
      <c r="J38" s="361"/>
      <c r="K38" s="361"/>
      <c r="L38" s="26"/>
    </row>
    <row r="39" spans="1:12" ht="13.5" customHeight="1" x14ac:dyDescent="0.25">
      <c r="A39" s="138"/>
      <c r="B39" s="138"/>
      <c r="C39" s="364"/>
      <c r="D39" s="364"/>
      <c r="E39" s="364"/>
      <c r="F39" s="364"/>
      <c r="G39" s="138"/>
      <c r="H39" s="364"/>
      <c r="I39" s="364"/>
      <c r="J39" s="364"/>
      <c r="K39" s="33"/>
      <c r="L39" s="26"/>
    </row>
    <row r="40" spans="1:12" ht="21" customHeight="1" x14ac:dyDescent="0.25">
      <c r="A40" s="34"/>
      <c r="B40" s="28"/>
      <c r="C40" s="28"/>
      <c r="D40" s="28"/>
      <c r="E40" s="28"/>
      <c r="F40" s="28"/>
      <c r="G40" s="4"/>
      <c r="H40" s="4"/>
      <c r="I40" s="4"/>
      <c r="J40" s="4"/>
      <c r="K40" s="38"/>
      <c r="L40" s="28"/>
    </row>
    <row r="41" spans="1:12" ht="15.75" customHeight="1" x14ac:dyDescent="0.25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7"/>
    </row>
    <row r="42" spans="1:12" ht="15.75" customHeight="1" x14ac:dyDescent="0.25">
      <c r="A42" s="9"/>
      <c r="B42" s="3"/>
      <c r="C42" s="3"/>
      <c r="D42" s="3"/>
      <c r="E42" s="3"/>
      <c r="F42" s="3"/>
      <c r="G42" s="3"/>
      <c r="L42" s="3"/>
    </row>
    <row r="43" spans="1:12" ht="15.75" customHeight="1" x14ac:dyDescent="0.25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customHeight="1" x14ac:dyDescent="0.25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.75" x14ac:dyDescent="0.25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.75" x14ac:dyDescent="0.25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sheetProtection password="CF7A" sheet="1" formatCells="0" formatRows="0" deleteColumns="0" deleteRows="0" selectLockedCells="1"/>
  <mergeCells count="38">
    <mergeCell ref="D1:G1"/>
    <mergeCell ref="D2:G2"/>
    <mergeCell ref="B4:L4"/>
    <mergeCell ref="B10:L10"/>
    <mergeCell ref="B5:L5"/>
    <mergeCell ref="B6:L6"/>
    <mergeCell ref="B9:L9"/>
    <mergeCell ref="A22:A25"/>
    <mergeCell ref="B7:L7"/>
    <mergeCell ref="B8:L8"/>
    <mergeCell ref="A12:A14"/>
    <mergeCell ref="A15:A18"/>
    <mergeCell ref="A19:A21"/>
    <mergeCell ref="B19:L19"/>
    <mergeCell ref="B21:L21"/>
    <mergeCell ref="C32:F32"/>
    <mergeCell ref="H32:J32"/>
    <mergeCell ref="C31:F31"/>
    <mergeCell ref="G31:K31"/>
    <mergeCell ref="A30:K30"/>
    <mergeCell ref="C38:F38"/>
    <mergeCell ref="C39:F39"/>
    <mergeCell ref="G38:K38"/>
    <mergeCell ref="H39:J39"/>
    <mergeCell ref="A36:K36"/>
    <mergeCell ref="M23:P25"/>
    <mergeCell ref="C22:K22"/>
    <mergeCell ref="C17:E17"/>
    <mergeCell ref="M11:N11"/>
    <mergeCell ref="C18:K18"/>
    <mergeCell ref="C20:D20"/>
    <mergeCell ref="C13:D13"/>
    <mergeCell ref="B11:L11"/>
    <mergeCell ref="C16:E16"/>
    <mergeCell ref="C14:K14"/>
    <mergeCell ref="C23:E23"/>
    <mergeCell ref="C24:E24"/>
    <mergeCell ref="C25:H25"/>
  </mergeCells>
  <conditionalFormatting sqref="C20 K24">
    <cfRule type="cellIs" dxfId="11" priority="38" operator="equal">
      <formula>0</formula>
    </cfRule>
  </conditionalFormatting>
  <conditionalFormatting sqref="G40 C13 B4:L5 B10:L11 B7:L8 F17:J17 F24:J24">
    <cfRule type="containsBlanks" dxfId="10" priority="36">
      <formula>LEN(TRIM(B4))=0</formula>
    </cfRule>
  </conditionalFormatting>
  <conditionalFormatting sqref="G38:K38">
    <cfRule type="containsText" dxfId="9" priority="6" operator="containsText" text="_">
      <formula>NOT(ISERROR(SEARCH("_",G38)))</formula>
    </cfRule>
  </conditionalFormatting>
  <conditionalFormatting sqref="A31">
    <cfRule type="containsBlanks" dxfId="8" priority="5">
      <formula>LEN(TRIM(A31))=0</formula>
    </cfRule>
  </conditionalFormatting>
  <conditionalFormatting sqref="G31">
    <cfRule type="containsBlanks" dxfId="7" priority="4">
      <formula>LEN(TRIM(G31))=0</formula>
    </cfRule>
  </conditionalFormatting>
  <conditionalFormatting sqref="B9:L9">
    <cfRule type="containsBlanks" dxfId="6" priority="2">
      <formula>LEN(TRIM(B9))=0</formula>
    </cfRule>
  </conditionalFormatting>
  <conditionalFormatting sqref="B6:L6">
    <cfRule type="containsBlanks" dxfId="5" priority="1">
      <formula>LEN(TRIM(B6))=0</formula>
    </cfRule>
  </conditionalFormatting>
  <dataValidations count="2">
    <dataValidation type="whole" operator="greaterThan" allowBlank="1" showInputMessage="1" showErrorMessage="1" sqref="F17:J17">
      <formula1>-1</formula1>
    </dataValidation>
    <dataValidation type="decimal" operator="greaterThan" allowBlank="1" showInputMessage="1" showErrorMessage="1" sqref="F24:J24">
      <formula1>-1</formula1>
    </dataValidation>
  </dataValidations>
  <pageMargins left="0.23622047244094491" right="0.23622047244094491" top="0" bottom="0" header="0" footer="0"/>
  <pageSetup paperSize="9" scale="70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35"/>
  <sheetViews>
    <sheetView tabSelected="1" view="pageBreakPreview" zoomScale="70" zoomScaleNormal="70" zoomScaleSheetLayoutView="70" workbookViewId="0">
      <selection activeCell="C28" sqref="C28:G28"/>
    </sheetView>
  </sheetViews>
  <sheetFormatPr defaultRowHeight="15" x14ac:dyDescent="0.25"/>
  <cols>
    <col min="1" max="1" width="51.42578125" customWidth="1"/>
    <col min="2" max="2" width="12.140625" customWidth="1"/>
    <col min="3" max="3" width="11.140625" customWidth="1"/>
    <col min="4" max="4" width="12.5703125" customWidth="1"/>
    <col min="5" max="5" width="11.140625" customWidth="1"/>
    <col min="6" max="7" width="12.140625" customWidth="1"/>
    <col min="8" max="8" width="10.7109375" customWidth="1"/>
    <col min="9" max="9" width="11.140625" customWidth="1"/>
    <col min="10" max="10" width="12.7109375" customWidth="1"/>
    <col min="11" max="11" width="10.7109375" customWidth="1"/>
    <col min="12" max="13" width="11.140625" customWidth="1"/>
    <col min="14" max="14" width="11.28515625" customWidth="1"/>
    <col min="15" max="15" width="14.7109375" customWidth="1"/>
    <col min="16" max="22" width="11.140625" customWidth="1"/>
  </cols>
  <sheetData>
    <row r="1" spans="1:22" x14ac:dyDescent="0.25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</row>
    <row r="2" spans="1:22" ht="15.75" x14ac:dyDescent="0.25">
      <c r="A2" s="872" t="s">
        <v>1109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  <c r="T2" s="873"/>
      <c r="U2" s="873"/>
      <c r="V2" s="873"/>
    </row>
    <row r="3" spans="1:22" x14ac:dyDescent="0.25">
      <c r="A3" s="874" t="s">
        <v>1110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  <c r="T3" s="874"/>
      <c r="U3" s="874"/>
      <c r="V3" s="874"/>
    </row>
    <row r="4" spans="1:22" ht="15.75" thickBot="1" x14ac:dyDescent="0.3">
      <c r="A4" s="280"/>
      <c r="B4" s="280"/>
      <c r="C4" s="281"/>
      <c r="D4" s="280"/>
      <c r="E4" s="280"/>
      <c r="F4" s="280"/>
      <c r="G4" s="280"/>
      <c r="H4" s="280"/>
      <c r="I4" s="280"/>
      <c r="J4" s="280"/>
      <c r="K4" s="280"/>
      <c r="L4" s="282"/>
      <c r="M4" s="281"/>
      <c r="N4" s="280"/>
      <c r="O4" s="280"/>
      <c r="P4" s="280"/>
      <c r="Q4" s="280"/>
      <c r="R4" s="281"/>
      <c r="S4" s="281"/>
      <c r="T4" s="281"/>
      <c r="U4" s="281"/>
      <c r="V4" s="281"/>
    </row>
    <row r="5" spans="1:22" ht="15.75" thickBot="1" x14ac:dyDescent="0.3">
      <c r="A5" s="283" t="s">
        <v>1111</v>
      </c>
      <c r="B5" s="284" t="s">
        <v>1112</v>
      </c>
      <c r="C5" s="285" t="s">
        <v>1113</v>
      </c>
      <c r="D5" s="286" t="s">
        <v>1114</v>
      </c>
      <c r="E5" s="286" t="s">
        <v>1115</v>
      </c>
      <c r="F5" s="286" t="s">
        <v>1116</v>
      </c>
      <c r="G5" s="287" t="s">
        <v>1117</v>
      </c>
      <c r="H5" s="285" t="s">
        <v>1118</v>
      </c>
      <c r="I5" s="286" t="s">
        <v>1119</v>
      </c>
      <c r="J5" s="286" t="s">
        <v>1120</v>
      </c>
      <c r="K5" s="286" t="s">
        <v>1121</v>
      </c>
      <c r="L5" s="287" t="s">
        <v>1122</v>
      </c>
      <c r="M5" s="285" t="s">
        <v>1123</v>
      </c>
      <c r="N5" s="286" t="s">
        <v>1124</v>
      </c>
      <c r="O5" s="286" t="s">
        <v>1125</v>
      </c>
      <c r="P5" s="286" t="s">
        <v>1126</v>
      </c>
      <c r="Q5" s="287" t="s">
        <v>1127</v>
      </c>
      <c r="R5" s="285" t="s">
        <v>1128</v>
      </c>
      <c r="S5" s="286" t="s">
        <v>1129</v>
      </c>
      <c r="T5" s="286" t="s">
        <v>1130</v>
      </c>
      <c r="U5" s="286" t="s">
        <v>1131</v>
      </c>
      <c r="V5" s="287" t="s">
        <v>1132</v>
      </c>
    </row>
    <row r="6" spans="1:22" x14ac:dyDescent="0.25">
      <c r="A6" s="353"/>
      <c r="B6" s="288"/>
      <c r="C6" s="289"/>
      <c r="D6" s="290"/>
      <c r="E6" s="290"/>
      <c r="F6" s="290"/>
      <c r="G6" s="290"/>
      <c r="H6" s="291"/>
      <c r="I6" s="292"/>
      <c r="J6" s="293"/>
      <c r="K6" s="293"/>
      <c r="L6" s="294"/>
      <c r="M6" s="295"/>
      <c r="N6" s="296"/>
      <c r="O6" s="293"/>
      <c r="P6" s="293"/>
      <c r="Q6" s="294"/>
      <c r="R6" s="295"/>
      <c r="S6" s="297"/>
      <c r="T6" s="297"/>
      <c r="U6" s="297"/>
      <c r="V6" s="297"/>
    </row>
    <row r="7" spans="1:22" x14ac:dyDescent="0.25">
      <c r="A7" s="354"/>
      <c r="B7" s="288"/>
      <c r="C7" s="298"/>
      <c r="D7" s="290"/>
      <c r="E7" s="290"/>
      <c r="F7" s="290"/>
      <c r="G7" s="290"/>
      <c r="H7" s="299"/>
      <c r="I7" s="300"/>
      <c r="J7" s="301"/>
      <c r="K7" s="301"/>
      <c r="L7" s="302"/>
      <c r="M7" s="303"/>
      <c r="N7" s="304"/>
      <c r="O7" s="301"/>
      <c r="P7" s="301"/>
      <c r="Q7" s="302"/>
      <c r="R7" s="303"/>
      <c r="S7" s="305"/>
      <c r="T7" s="305"/>
      <c r="U7" s="305"/>
      <c r="V7" s="305"/>
    </row>
    <row r="8" spans="1:22" x14ac:dyDescent="0.25">
      <c r="A8" s="354"/>
      <c r="B8" s="288"/>
      <c r="C8" s="298"/>
      <c r="D8" s="290"/>
      <c r="E8" s="290"/>
      <c r="F8" s="290"/>
      <c r="G8" s="290"/>
      <c r="H8" s="299"/>
      <c r="I8" s="300"/>
      <c r="J8" s="301"/>
      <c r="K8" s="301"/>
      <c r="L8" s="302"/>
      <c r="M8" s="303"/>
      <c r="N8" s="304"/>
      <c r="O8" s="301"/>
      <c r="P8" s="301"/>
      <c r="Q8" s="302"/>
      <c r="R8" s="303"/>
      <c r="S8" s="305"/>
      <c r="T8" s="305"/>
      <c r="U8" s="305"/>
      <c r="V8" s="305"/>
    </row>
    <row r="9" spans="1:22" x14ac:dyDescent="0.25">
      <c r="A9" s="354"/>
      <c r="B9" s="306"/>
      <c r="C9" s="307"/>
      <c r="D9" s="290"/>
      <c r="E9" s="290"/>
      <c r="F9" s="290"/>
      <c r="G9" s="290"/>
      <c r="H9" s="308"/>
      <c r="I9" s="309"/>
      <c r="J9" s="310"/>
      <c r="K9" s="310"/>
      <c r="L9" s="311"/>
      <c r="M9" s="308"/>
      <c r="N9" s="312"/>
      <c r="O9" s="310"/>
      <c r="P9" s="310"/>
      <c r="Q9" s="311"/>
      <c r="R9" s="308"/>
      <c r="S9" s="313"/>
      <c r="T9" s="313"/>
      <c r="U9" s="313"/>
      <c r="V9" s="313"/>
    </row>
    <row r="10" spans="1:22" x14ac:dyDescent="0.25">
      <c r="A10" s="354"/>
      <c r="B10" s="306"/>
      <c r="C10" s="307"/>
      <c r="D10" s="290"/>
      <c r="E10" s="290"/>
      <c r="F10" s="290"/>
      <c r="G10" s="314"/>
      <c r="H10" s="315"/>
      <c r="I10" s="309"/>
      <c r="J10" s="310"/>
      <c r="K10" s="310"/>
      <c r="L10" s="311"/>
      <c r="M10" s="308"/>
      <c r="N10" s="312"/>
      <c r="O10" s="310"/>
      <c r="P10" s="310"/>
      <c r="Q10" s="311"/>
      <c r="R10" s="308"/>
      <c r="S10" s="313"/>
      <c r="T10" s="313"/>
      <c r="U10" s="313"/>
      <c r="V10" s="313"/>
    </row>
    <row r="11" spans="1:22" x14ac:dyDescent="0.25">
      <c r="A11" s="354"/>
      <c r="B11" s="306"/>
      <c r="C11" s="307"/>
      <c r="D11" s="290"/>
      <c r="E11" s="290"/>
      <c r="F11" s="290"/>
      <c r="G11" s="314"/>
      <c r="H11" s="315"/>
      <c r="I11" s="309"/>
      <c r="J11" s="310"/>
      <c r="K11" s="310"/>
      <c r="L11" s="311"/>
      <c r="M11" s="308"/>
      <c r="N11" s="312"/>
      <c r="O11" s="310"/>
      <c r="P11" s="310"/>
      <c r="Q11" s="311"/>
      <c r="R11" s="308"/>
      <c r="S11" s="313"/>
      <c r="T11" s="313"/>
      <c r="U11" s="313"/>
      <c r="V11" s="313"/>
    </row>
    <row r="12" spans="1:22" x14ac:dyDescent="0.25">
      <c r="A12" s="354"/>
      <c r="B12" s="306"/>
      <c r="C12" s="307"/>
      <c r="D12" s="290"/>
      <c r="E12" s="290"/>
      <c r="F12" s="290"/>
      <c r="G12" s="314"/>
      <c r="H12" s="308"/>
      <c r="I12" s="309"/>
      <c r="J12" s="310"/>
      <c r="K12" s="310"/>
      <c r="L12" s="311"/>
      <c r="M12" s="308"/>
      <c r="N12" s="312"/>
      <c r="O12" s="310"/>
      <c r="P12" s="310"/>
      <c r="Q12" s="311"/>
      <c r="R12" s="308"/>
      <c r="S12" s="313"/>
      <c r="T12" s="313"/>
      <c r="U12" s="313"/>
      <c r="V12" s="313"/>
    </row>
    <row r="13" spans="1:22" x14ac:dyDescent="0.25">
      <c r="A13" s="354"/>
      <c r="B13" s="306"/>
      <c r="C13" s="307"/>
      <c r="D13" s="290"/>
      <c r="E13" s="290"/>
      <c r="F13" s="290"/>
      <c r="G13" s="290"/>
      <c r="H13" s="308"/>
      <c r="I13" s="290"/>
      <c r="J13" s="290"/>
      <c r="K13" s="290"/>
      <c r="L13" s="290"/>
      <c r="M13" s="308"/>
      <c r="N13" s="312"/>
      <c r="O13" s="309"/>
      <c r="P13" s="309"/>
      <c r="Q13" s="309"/>
      <c r="R13" s="308"/>
      <c r="S13" s="313"/>
      <c r="T13" s="313"/>
      <c r="U13" s="313"/>
      <c r="V13" s="313"/>
    </row>
    <row r="14" spans="1:22" x14ac:dyDescent="0.25">
      <c r="A14" s="354"/>
      <c r="B14" s="306"/>
      <c r="C14" s="307"/>
      <c r="D14" s="290"/>
      <c r="E14" s="290"/>
      <c r="F14" s="290"/>
      <c r="G14" s="314"/>
      <c r="H14" s="308"/>
      <c r="I14" s="312"/>
      <c r="J14" s="290"/>
      <c r="K14" s="290"/>
      <c r="L14" s="314"/>
      <c r="M14" s="308"/>
      <c r="N14" s="312"/>
      <c r="O14" s="310"/>
      <c r="P14" s="310"/>
      <c r="Q14" s="311"/>
      <c r="R14" s="308"/>
      <c r="S14" s="313"/>
      <c r="T14" s="313"/>
      <c r="U14" s="313"/>
      <c r="V14" s="313"/>
    </row>
    <row r="15" spans="1:22" x14ac:dyDescent="0.25">
      <c r="A15" s="354"/>
      <c r="B15" s="306"/>
      <c r="C15" s="307"/>
      <c r="D15" s="290"/>
      <c r="E15" s="290"/>
      <c r="F15" s="290"/>
      <c r="G15" s="290"/>
      <c r="H15" s="315"/>
      <c r="I15" s="312"/>
      <c r="J15" s="290"/>
      <c r="K15" s="290"/>
      <c r="L15" s="314"/>
      <c r="M15" s="308"/>
      <c r="N15" s="312"/>
      <c r="O15" s="310"/>
      <c r="P15" s="310"/>
      <c r="Q15" s="311"/>
      <c r="R15" s="308"/>
      <c r="S15" s="313"/>
      <c r="T15" s="313"/>
      <c r="U15" s="313"/>
      <c r="V15" s="313"/>
    </row>
    <row r="16" spans="1:22" x14ac:dyDescent="0.25">
      <c r="A16" s="355"/>
      <c r="B16" s="306"/>
      <c r="C16" s="307"/>
      <c r="D16" s="290"/>
      <c r="E16" s="290"/>
      <c r="F16" s="290"/>
      <c r="G16" s="314"/>
      <c r="H16" s="315"/>
      <c r="I16" s="312"/>
      <c r="J16" s="290"/>
      <c r="K16" s="290"/>
      <c r="L16" s="314"/>
      <c r="M16" s="308"/>
      <c r="N16" s="312"/>
      <c r="O16" s="310"/>
      <c r="P16" s="310"/>
      <c r="Q16" s="311"/>
      <c r="R16" s="308"/>
      <c r="S16" s="313"/>
      <c r="T16" s="313"/>
      <c r="U16" s="313"/>
      <c r="V16" s="313"/>
    </row>
    <row r="17" spans="1:22" x14ac:dyDescent="0.25">
      <c r="A17" s="355"/>
      <c r="B17" s="306"/>
      <c r="C17" s="307"/>
      <c r="D17" s="290"/>
      <c r="E17" s="290"/>
      <c r="F17" s="290"/>
      <c r="G17" s="314"/>
      <c r="H17" s="315"/>
      <c r="I17" s="312"/>
      <c r="J17" s="290"/>
      <c r="K17" s="290"/>
      <c r="L17" s="314"/>
      <c r="M17" s="308"/>
      <c r="N17" s="312"/>
      <c r="O17" s="310"/>
      <c r="P17" s="310"/>
      <c r="Q17" s="311"/>
      <c r="R17" s="308"/>
      <c r="S17" s="313"/>
      <c r="T17" s="313"/>
      <c r="U17" s="313"/>
      <c r="V17" s="313"/>
    </row>
    <row r="18" spans="1:22" x14ac:dyDescent="0.25">
      <c r="A18" s="355"/>
      <c r="B18" s="306"/>
      <c r="C18" s="307"/>
      <c r="D18" s="290"/>
      <c r="E18" s="290"/>
      <c r="F18" s="290"/>
      <c r="G18" s="314"/>
      <c r="H18" s="315"/>
      <c r="I18" s="312"/>
      <c r="J18" s="290"/>
      <c r="K18" s="290"/>
      <c r="L18" s="314"/>
      <c r="M18" s="308"/>
      <c r="N18" s="312"/>
      <c r="O18" s="310"/>
      <c r="P18" s="310"/>
      <c r="Q18" s="311"/>
      <c r="R18" s="308"/>
      <c r="S18" s="313"/>
      <c r="T18" s="313"/>
      <c r="U18" s="313"/>
      <c r="V18" s="313"/>
    </row>
    <row r="19" spans="1:22" x14ac:dyDescent="0.25">
      <c r="A19" s="355"/>
      <c r="B19" s="306"/>
      <c r="C19" s="307"/>
      <c r="D19" s="290"/>
      <c r="E19" s="290"/>
      <c r="F19" s="290"/>
      <c r="G19" s="314"/>
      <c r="H19" s="315"/>
      <c r="I19" s="312"/>
      <c r="J19" s="290"/>
      <c r="K19" s="290"/>
      <c r="L19" s="314"/>
      <c r="M19" s="308"/>
      <c r="N19" s="312"/>
      <c r="O19" s="310"/>
      <c r="P19" s="310"/>
      <c r="Q19" s="311"/>
      <c r="R19" s="308"/>
      <c r="S19" s="313"/>
      <c r="T19" s="313"/>
      <c r="U19" s="313"/>
      <c r="V19" s="313"/>
    </row>
    <row r="20" spans="1:22" x14ac:dyDescent="0.25">
      <c r="A20" s="355"/>
      <c r="B20" s="306"/>
      <c r="C20" s="307"/>
      <c r="D20" s="290"/>
      <c r="E20" s="290"/>
      <c r="F20" s="290"/>
      <c r="G20" s="314"/>
      <c r="H20" s="315"/>
      <c r="I20" s="312"/>
      <c r="J20" s="290"/>
      <c r="K20" s="290"/>
      <c r="L20" s="314"/>
      <c r="M20" s="308"/>
      <c r="N20" s="312"/>
      <c r="O20" s="310"/>
      <c r="P20" s="310"/>
      <c r="Q20" s="311"/>
      <c r="R20" s="308"/>
      <c r="S20" s="313"/>
      <c r="T20" s="313"/>
      <c r="U20" s="313"/>
      <c r="V20" s="313"/>
    </row>
    <row r="21" spans="1:22" x14ac:dyDescent="0.25">
      <c r="A21" s="355"/>
      <c r="B21" s="306"/>
      <c r="C21" s="307"/>
      <c r="D21" s="290"/>
      <c r="E21" s="290"/>
      <c r="F21" s="290"/>
      <c r="G21" s="314"/>
      <c r="H21" s="315"/>
      <c r="I21" s="312"/>
      <c r="J21" s="290"/>
      <c r="K21" s="290"/>
      <c r="L21" s="314"/>
      <c r="M21" s="308"/>
      <c r="N21" s="312"/>
      <c r="O21" s="310"/>
      <c r="P21" s="310"/>
      <c r="Q21" s="311"/>
      <c r="R21" s="308"/>
      <c r="S21" s="313"/>
      <c r="T21" s="313"/>
      <c r="U21" s="313"/>
      <c r="V21" s="313"/>
    </row>
    <row r="22" spans="1:22" x14ac:dyDescent="0.25">
      <c r="A22" s="355"/>
      <c r="B22" s="306"/>
      <c r="C22" s="307"/>
      <c r="D22" s="290"/>
      <c r="E22" s="290"/>
      <c r="F22" s="290"/>
      <c r="G22" s="314"/>
      <c r="H22" s="315"/>
      <c r="I22" s="312"/>
      <c r="J22" s="290"/>
      <c r="K22" s="290"/>
      <c r="L22" s="314"/>
      <c r="M22" s="308"/>
      <c r="N22" s="312"/>
      <c r="O22" s="310"/>
      <c r="P22" s="310"/>
      <c r="Q22" s="311"/>
      <c r="R22" s="308"/>
      <c r="S22" s="313"/>
      <c r="T22" s="313"/>
      <c r="U22" s="313"/>
      <c r="V22" s="313"/>
    </row>
    <row r="23" spans="1:22" x14ac:dyDescent="0.25">
      <c r="A23" s="354"/>
      <c r="B23" s="306"/>
      <c r="C23" s="307"/>
      <c r="D23" s="316"/>
      <c r="E23" s="316"/>
      <c r="F23" s="316"/>
      <c r="G23" s="316"/>
      <c r="H23" s="315"/>
      <c r="I23" s="316"/>
      <c r="J23" s="290"/>
      <c r="K23" s="290"/>
      <c r="L23" s="314"/>
      <c r="M23" s="308"/>
      <c r="N23" s="312"/>
      <c r="O23" s="310"/>
      <c r="P23" s="310"/>
      <c r="Q23" s="311"/>
      <c r="R23" s="308"/>
      <c r="S23" s="313"/>
      <c r="T23" s="313"/>
      <c r="U23" s="313"/>
      <c r="V23" s="313"/>
    </row>
    <row r="24" spans="1:22" ht="15.75" thickBot="1" x14ac:dyDescent="0.3">
      <c r="A24" s="354"/>
      <c r="B24" s="306"/>
      <c r="C24" s="307"/>
      <c r="D24" s="316"/>
      <c r="E24" s="316"/>
      <c r="F24" s="316"/>
      <c r="G24" s="316"/>
      <c r="H24" s="315"/>
      <c r="I24" s="316"/>
      <c r="J24" s="290"/>
      <c r="K24" s="290"/>
      <c r="L24" s="314"/>
      <c r="M24" s="308"/>
      <c r="N24" s="317"/>
      <c r="O24" s="316"/>
      <c r="P24" s="312"/>
      <c r="Q24" s="314"/>
      <c r="R24" s="308"/>
      <c r="S24" s="313"/>
      <c r="T24" s="313"/>
      <c r="U24" s="313"/>
      <c r="V24" s="313"/>
    </row>
    <row r="25" spans="1:22" ht="29.25" thickBot="1" x14ac:dyDescent="0.3">
      <c r="A25" s="318" t="s">
        <v>1133</v>
      </c>
      <c r="B25" s="319"/>
      <c r="C25" s="320"/>
      <c r="D25" s="321"/>
      <c r="E25" s="321"/>
      <c r="F25" s="321"/>
      <c r="G25" s="322"/>
      <c r="H25" s="323"/>
      <c r="I25" s="324"/>
      <c r="J25" s="321"/>
      <c r="K25" s="322"/>
      <c r="L25" s="325"/>
      <c r="M25" s="326"/>
      <c r="N25" s="324"/>
      <c r="O25" s="321"/>
      <c r="P25" s="322"/>
      <c r="Q25" s="325"/>
      <c r="R25" s="326"/>
      <c r="S25" s="326"/>
      <c r="T25" s="326"/>
      <c r="U25" s="326"/>
      <c r="V25" s="326"/>
    </row>
    <row r="26" spans="1:22" ht="15.75" thickBot="1" x14ac:dyDescent="0.3">
      <c r="A26" s="327" t="s">
        <v>1134</v>
      </c>
      <c r="B26" s="328"/>
      <c r="C26" s="329">
        <f>SUM(D26:G26)</f>
        <v>0</v>
      </c>
      <c r="D26" s="330"/>
      <c r="E26" s="331"/>
      <c r="F26" s="331"/>
      <c r="G26" s="332"/>
      <c r="H26" s="333">
        <f>SUM(I26:L26)</f>
        <v>0</v>
      </c>
      <c r="I26" s="330"/>
      <c r="J26" s="331"/>
      <c r="K26" s="332"/>
      <c r="L26" s="334"/>
      <c r="M26" s="333">
        <f>SUM(N26:Q26)</f>
        <v>0</v>
      </c>
      <c r="N26" s="330"/>
      <c r="O26" s="335"/>
      <c r="P26" s="332"/>
      <c r="Q26" s="334"/>
      <c r="R26" s="333">
        <f>SUM(S26:V26)</f>
        <v>0</v>
      </c>
      <c r="S26" s="336"/>
      <c r="T26" s="336"/>
      <c r="U26" s="336"/>
      <c r="V26" s="336"/>
    </row>
    <row r="27" spans="1:22" ht="15.75" thickBot="1" x14ac:dyDescent="0.3">
      <c r="A27" s="337" t="s">
        <v>1135</v>
      </c>
      <c r="B27" s="328"/>
      <c r="C27" s="338">
        <f>SUM(D27:G27)</f>
        <v>0</v>
      </c>
      <c r="D27" s="339"/>
      <c r="E27" s="339"/>
      <c r="F27" s="339"/>
      <c r="G27" s="339"/>
      <c r="H27" s="340">
        <f>SUM(I27:L27)</f>
        <v>0</v>
      </c>
      <c r="I27" s="339"/>
      <c r="J27" s="339"/>
      <c r="K27" s="339"/>
      <c r="L27" s="339"/>
      <c r="M27" s="340">
        <f>SUM(N27:Q27)</f>
        <v>0</v>
      </c>
      <c r="N27" s="341"/>
      <c r="O27" s="342"/>
      <c r="P27" s="343"/>
      <c r="Q27" s="344"/>
      <c r="R27" s="340">
        <f>SUM(S27:V27)</f>
        <v>0</v>
      </c>
      <c r="S27" s="345"/>
      <c r="T27" s="345"/>
      <c r="U27" s="345"/>
      <c r="V27" s="345"/>
    </row>
    <row r="28" spans="1:22" x14ac:dyDescent="0.25">
      <c r="A28" s="875"/>
      <c r="B28" s="875"/>
      <c r="C28" s="875"/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5"/>
      <c r="R28" s="875"/>
      <c r="S28" s="875"/>
      <c r="T28" s="875"/>
      <c r="U28" s="875"/>
      <c r="V28" s="875"/>
    </row>
    <row r="29" spans="1:22" x14ac:dyDescent="0.25">
      <c r="A29" s="875"/>
      <c r="B29" s="875"/>
      <c r="C29" s="875"/>
      <c r="D29" s="875"/>
      <c r="E29" s="875"/>
      <c r="F29" s="875"/>
      <c r="G29" s="875"/>
      <c r="H29" s="875"/>
      <c r="I29" s="875"/>
      <c r="J29" s="875"/>
      <c r="K29" s="875"/>
      <c r="L29" s="875"/>
      <c r="M29" s="875"/>
      <c r="N29" s="875"/>
      <c r="O29" s="875"/>
      <c r="P29" s="875"/>
      <c r="Q29" s="875"/>
      <c r="R29" s="875"/>
      <c r="S29" s="875"/>
      <c r="T29" s="875"/>
      <c r="U29" s="875"/>
      <c r="V29" s="875"/>
    </row>
    <row r="30" spans="1:22" ht="15.75" x14ac:dyDescent="0.25">
      <c r="A30" s="62"/>
      <c r="B30" s="62"/>
      <c r="C30" s="113" t="s">
        <v>657</v>
      </c>
      <c r="D30" s="114"/>
      <c r="E30" s="114"/>
      <c r="F30" s="114"/>
      <c r="G30" s="114"/>
      <c r="H30" s="114"/>
      <c r="I30" s="114"/>
      <c r="J30" s="114"/>
      <c r="K30" s="114"/>
      <c r="L30" s="346"/>
      <c r="M30" s="347"/>
      <c r="O30" s="114"/>
      <c r="P30" s="114"/>
      <c r="Q30" s="114"/>
      <c r="R30" s="347"/>
      <c r="S30" s="347"/>
      <c r="T30" s="347"/>
      <c r="U30" s="347"/>
      <c r="V30" s="347"/>
    </row>
    <row r="31" spans="1:22" ht="15.75" x14ac:dyDescent="0.25">
      <c r="A31" s="876" t="str">
        <f>[1]Паспорт!A38</f>
        <v xml:space="preserve"> </v>
      </c>
      <c r="B31" s="877"/>
      <c r="C31" s="877"/>
      <c r="D31" s="877"/>
      <c r="E31" s="641" t="s">
        <v>129</v>
      </c>
      <c r="F31" s="641"/>
      <c r="G31" s="641"/>
      <c r="H31" s="278"/>
      <c r="I31" s="878" t="str">
        <f>[1]Паспорт!G38</f>
        <v xml:space="preserve"> </v>
      </c>
      <c r="J31" s="878"/>
      <c r="K31" s="878"/>
      <c r="L31" s="878"/>
      <c r="M31" s="878"/>
      <c r="N31" s="878"/>
      <c r="O31" s="878"/>
      <c r="P31" s="878"/>
      <c r="Q31" s="878"/>
      <c r="R31" s="878"/>
      <c r="S31" s="878"/>
      <c r="T31" s="878"/>
      <c r="U31" s="878"/>
      <c r="V31" s="878"/>
    </row>
    <row r="32" spans="1:22" ht="15.75" x14ac:dyDescent="0.25">
      <c r="A32" s="642" t="s">
        <v>84</v>
      </c>
      <c r="B32" s="642"/>
      <c r="C32" s="642"/>
      <c r="D32" s="642"/>
      <c r="E32" s="643" t="s">
        <v>13</v>
      </c>
      <c r="F32" s="643"/>
      <c r="G32" s="643"/>
      <c r="H32" s="279"/>
      <c r="I32" s="643" t="s">
        <v>14</v>
      </c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</row>
    <row r="33" spans="1:22" ht="15.75" x14ac:dyDescent="0.25">
      <c r="A33" s="277"/>
      <c r="B33" s="277"/>
      <c r="C33" s="136"/>
      <c r="D33" s="277"/>
      <c r="E33" s="116"/>
      <c r="F33" s="116"/>
      <c r="G33" s="116"/>
      <c r="H33" s="116"/>
      <c r="I33" s="116"/>
      <c r="J33" s="116"/>
      <c r="K33" s="277"/>
      <c r="L33" s="277"/>
      <c r="M33" s="136"/>
      <c r="N33" s="277"/>
      <c r="O33" s="116"/>
      <c r="P33" s="277"/>
      <c r="Q33" s="277"/>
      <c r="R33" s="136"/>
      <c r="S33" s="136"/>
      <c r="T33" s="136"/>
      <c r="U33" s="136"/>
      <c r="V33" s="136"/>
    </row>
    <row r="34" spans="1:22" ht="15.75" x14ac:dyDescent="0.25">
      <c r="A34" s="640" t="s">
        <v>83</v>
      </c>
      <c r="B34" s="640"/>
      <c r="C34" s="640"/>
      <c r="D34" s="118"/>
      <c r="E34" s="118"/>
      <c r="F34" s="118"/>
      <c r="J34" s="130"/>
      <c r="K34" s="348"/>
      <c r="L34" s="130"/>
      <c r="M34" s="349"/>
      <c r="N34" s="130"/>
      <c r="O34" s="350"/>
      <c r="P34" s="348"/>
      <c r="Q34" s="130" t="s">
        <v>1136</v>
      </c>
      <c r="R34" s="349"/>
      <c r="S34" s="349"/>
      <c r="T34" s="349"/>
      <c r="U34" s="349"/>
      <c r="V34" s="349"/>
    </row>
    <row r="35" spans="1:22" x14ac:dyDescent="0.25">
      <c r="C35" s="351"/>
      <c r="L35" s="352"/>
      <c r="M35" s="351"/>
      <c r="R35" s="351"/>
      <c r="S35" s="351"/>
      <c r="T35" s="351"/>
      <c r="U35" s="351"/>
      <c r="V35" s="351"/>
    </row>
  </sheetData>
  <sheetProtection password="CF7A" sheet="1" objects="1" scenarios="1"/>
  <mergeCells count="20">
    <mergeCell ref="A32:D32"/>
    <mergeCell ref="E32:G32"/>
    <mergeCell ref="I32:V32"/>
    <mergeCell ref="A34:C34"/>
    <mergeCell ref="A29:B29"/>
    <mergeCell ref="C29:G29"/>
    <mergeCell ref="H29:L29"/>
    <mergeCell ref="M29:Q29"/>
    <mergeCell ref="R29:V29"/>
    <mergeCell ref="A31:D31"/>
    <mergeCell ref="E31:G31"/>
    <mergeCell ref="I31:V31"/>
    <mergeCell ref="A1:V1"/>
    <mergeCell ref="A2:V2"/>
    <mergeCell ref="A3:V3"/>
    <mergeCell ref="A28:B28"/>
    <mergeCell ref="C28:G28"/>
    <mergeCell ref="H28:L28"/>
    <mergeCell ref="M28:Q28"/>
    <mergeCell ref="R28:V28"/>
  </mergeCells>
  <conditionalFormatting sqref="J34:V34 B6 B8:B9 B13:B14 B26:V27">
    <cfRule type="notContainsBlanks" dxfId="4" priority="2">
      <formula>LEN(TRIM(B6))&gt;0</formula>
    </cfRule>
  </conditionalFormatting>
  <conditionalFormatting sqref="B6 B8:B9 B13:B14 B26:V27">
    <cfRule type="containsText" dxfId="3" priority="1" operator="containsText" text="&lt;">
      <formula>NOT(ISERROR(SEARCH("&lt;",B6)))</formula>
    </cfRule>
  </conditionalFormatting>
  <conditionalFormatting sqref="B25:V25 B5:V5">
    <cfRule type="notContainsBlanks" dxfId="2" priority="3">
      <formula>LEN(TRIM(B5))&gt;0</formula>
    </cfRule>
  </conditionalFormatting>
  <conditionalFormatting sqref="B6:V24">
    <cfRule type="notContainsBlanks" dxfId="1" priority="4">
      <formula>LEN(TRIM(B6))&gt;0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2"/>
  <sheetViews>
    <sheetView workbookViewId="0">
      <selection activeCell="L10" sqref="L10"/>
    </sheetView>
  </sheetViews>
  <sheetFormatPr defaultRowHeight="15" x14ac:dyDescent="0.25"/>
  <cols>
    <col min="2" max="2" width="44.7109375" customWidth="1"/>
    <col min="3" max="3" width="32" customWidth="1"/>
    <col min="4" max="4" width="27.42578125" customWidth="1"/>
    <col min="5" max="5" width="7.5703125" customWidth="1"/>
    <col min="6" max="6" width="61.5703125" customWidth="1"/>
  </cols>
  <sheetData>
    <row r="1" spans="1:6" ht="63" x14ac:dyDescent="0.25">
      <c r="A1" s="230" t="s">
        <v>770</v>
      </c>
      <c r="B1" s="230" t="s">
        <v>771</v>
      </c>
      <c r="C1" s="230" t="s">
        <v>615</v>
      </c>
      <c r="D1" s="230" t="s">
        <v>616</v>
      </c>
      <c r="E1" s="230" t="s">
        <v>772</v>
      </c>
      <c r="F1" s="265" t="s">
        <v>1101</v>
      </c>
    </row>
    <row r="2" spans="1:6" ht="15.75" x14ac:dyDescent="0.25">
      <c r="A2" s="261">
        <v>3</v>
      </c>
      <c r="B2" s="261" t="s">
        <v>1000</v>
      </c>
      <c r="C2" s="261" t="s">
        <v>557</v>
      </c>
      <c r="D2" s="261" t="s">
        <v>555</v>
      </c>
      <c r="E2" s="262" t="s">
        <v>936</v>
      </c>
      <c r="F2" s="261" t="str">
        <f>CONCATENATE(D2,", ",C2)</f>
        <v>Алтайский край, г. Алейск</v>
      </c>
    </row>
    <row r="3" spans="1:6" ht="15.75" x14ac:dyDescent="0.25">
      <c r="A3" s="261">
        <v>2</v>
      </c>
      <c r="B3" s="261" t="s">
        <v>999</v>
      </c>
      <c r="C3" s="261" t="s">
        <v>556</v>
      </c>
      <c r="D3" s="261" t="s">
        <v>555</v>
      </c>
      <c r="E3" s="262" t="s">
        <v>936</v>
      </c>
      <c r="F3" s="261" t="str">
        <f t="shared" ref="F3:F66" si="0">CONCATENATE(D3,", ",C3)</f>
        <v>Алтайский край, г. Заринск</v>
      </c>
    </row>
    <row r="4" spans="1:6" ht="15.75" x14ac:dyDescent="0.25">
      <c r="A4" s="261">
        <v>4</v>
      </c>
      <c r="B4" s="261" t="s">
        <v>1001</v>
      </c>
      <c r="C4" s="261" t="s">
        <v>558</v>
      </c>
      <c r="D4" s="261" t="s">
        <v>555</v>
      </c>
      <c r="E4" s="262" t="s">
        <v>936</v>
      </c>
      <c r="F4" s="261" t="str">
        <f t="shared" si="0"/>
        <v>Алтайский край, г. Новоалтайск</v>
      </c>
    </row>
    <row r="5" spans="1:6" ht="15.75" x14ac:dyDescent="0.25">
      <c r="A5" s="261">
        <v>1</v>
      </c>
      <c r="B5" s="261" t="s">
        <v>998</v>
      </c>
      <c r="C5" s="261" t="s">
        <v>554</v>
      </c>
      <c r="D5" s="261" t="s">
        <v>555</v>
      </c>
      <c r="E5" s="262" t="s">
        <v>936</v>
      </c>
      <c r="F5" s="261" t="str">
        <f t="shared" si="0"/>
        <v>Алтайский край, г. Яровое</v>
      </c>
    </row>
    <row r="6" spans="1:6" ht="31.5" x14ac:dyDescent="0.25">
      <c r="A6" s="261">
        <v>5</v>
      </c>
      <c r="B6" s="261" t="s">
        <v>1002</v>
      </c>
      <c r="C6" s="261" t="s">
        <v>559</v>
      </c>
      <c r="D6" s="261" t="s">
        <v>555</v>
      </c>
      <c r="E6" s="262" t="s">
        <v>936</v>
      </c>
      <c r="F6" s="261" t="str">
        <f t="shared" si="0"/>
        <v>Алтайский край, пос. Степное Озеро</v>
      </c>
    </row>
    <row r="7" spans="1:6" ht="15.75" x14ac:dyDescent="0.25">
      <c r="A7" s="261">
        <v>7</v>
      </c>
      <c r="B7" s="261" t="s">
        <v>812</v>
      </c>
      <c r="C7" s="261" t="s">
        <v>537</v>
      </c>
      <c r="D7" s="261" t="s">
        <v>538</v>
      </c>
      <c r="E7" s="262" t="s">
        <v>774</v>
      </c>
      <c r="F7" s="261" t="str">
        <f t="shared" si="0"/>
        <v>Амурская область, г. Райчихинск</v>
      </c>
    </row>
    <row r="8" spans="1:6" ht="15.75" x14ac:dyDescent="0.25">
      <c r="A8" s="261">
        <v>8</v>
      </c>
      <c r="B8" s="261" t="s">
        <v>813</v>
      </c>
      <c r="C8" s="261" t="s">
        <v>539</v>
      </c>
      <c r="D8" s="261" t="s">
        <v>538</v>
      </c>
      <c r="E8" s="262" t="s">
        <v>774</v>
      </c>
      <c r="F8" s="261" t="str">
        <f t="shared" si="0"/>
        <v>Амурская область, г. Свободный</v>
      </c>
    </row>
    <row r="9" spans="1:6" ht="15.75" x14ac:dyDescent="0.25">
      <c r="A9" s="261">
        <v>9</v>
      </c>
      <c r="B9" s="261" t="s">
        <v>814</v>
      </c>
      <c r="C9" s="261" t="s">
        <v>543</v>
      </c>
      <c r="D9" s="261" t="s">
        <v>538</v>
      </c>
      <c r="E9" s="262" t="s">
        <v>774</v>
      </c>
      <c r="F9" s="261" t="str">
        <f t="shared" si="0"/>
        <v>Амурская область, г. Тында</v>
      </c>
    </row>
    <row r="10" spans="1:6" ht="31.5" x14ac:dyDescent="0.25">
      <c r="A10" s="261">
        <v>6</v>
      </c>
      <c r="B10" s="261" t="s">
        <v>811</v>
      </c>
      <c r="C10" s="261" t="s">
        <v>750</v>
      </c>
      <c r="D10" s="261" t="s">
        <v>538</v>
      </c>
      <c r="E10" s="262" t="s">
        <v>774</v>
      </c>
      <c r="F10" s="261" t="str">
        <f t="shared" si="0"/>
        <v>Амурская область, пгт. Прогресс</v>
      </c>
    </row>
    <row r="11" spans="1:6" ht="15.75" x14ac:dyDescent="0.25">
      <c r="A11" s="263">
        <v>13</v>
      </c>
      <c r="B11" s="261" t="s">
        <v>864</v>
      </c>
      <c r="C11" s="261" t="s">
        <v>303</v>
      </c>
      <c r="D11" s="261" t="s">
        <v>298</v>
      </c>
      <c r="E11" s="262" t="s">
        <v>861</v>
      </c>
      <c r="F11" s="261" t="str">
        <f t="shared" si="0"/>
        <v>Архангельская область, г. Коряжма</v>
      </c>
    </row>
    <row r="12" spans="1:6" ht="15.75" x14ac:dyDescent="0.25">
      <c r="A12" s="261">
        <v>14</v>
      </c>
      <c r="B12" s="261" t="s">
        <v>865</v>
      </c>
      <c r="C12" s="261" t="s">
        <v>304</v>
      </c>
      <c r="D12" s="261" t="s">
        <v>298</v>
      </c>
      <c r="E12" s="262" t="s">
        <v>861</v>
      </c>
      <c r="F12" s="261" t="str">
        <f t="shared" si="0"/>
        <v>Архангельская область, г. Новодвинск</v>
      </c>
    </row>
    <row r="13" spans="1:6" ht="15.75" x14ac:dyDescent="0.25">
      <c r="A13" s="261">
        <v>11</v>
      </c>
      <c r="B13" s="261" t="s">
        <v>862</v>
      </c>
      <c r="C13" s="261" t="s">
        <v>299</v>
      </c>
      <c r="D13" s="261" t="s">
        <v>298</v>
      </c>
      <c r="E13" s="262" t="s">
        <v>861</v>
      </c>
      <c r="F13" s="261" t="str">
        <f t="shared" si="0"/>
        <v>Архангельская область, г. Онега</v>
      </c>
    </row>
    <row r="14" spans="1:6" ht="15.75" x14ac:dyDescent="0.25">
      <c r="A14" s="261">
        <v>16</v>
      </c>
      <c r="B14" s="261" t="s">
        <v>867</v>
      </c>
      <c r="C14" s="261" t="s">
        <v>307</v>
      </c>
      <c r="D14" s="261" t="s">
        <v>298</v>
      </c>
      <c r="E14" s="262" t="s">
        <v>861</v>
      </c>
      <c r="F14" s="261" t="str">
        <f t="shared" si="0"/>
        <v>Архангельская область, г. Северодвинск</v>
      </c>
    </row>
    <row r="15" spans="1:6" ht="15.75" x14ac:dyDescent="0.25">
      <c r="A15" s="262">
        <v>10</v>
      </c>
      <c r="B15" s="261" t="s">
        <v>860</v>
      </c>
      <c r="C15" s="261" t="s">
        <v>297</v>
      </c>
      <c r="D15" s="261" t="s">
        <v>298</v>
      </c>
      <c r="E15" s="262" t="s">
        <v>861</v>
      </c>
      <c r="F15" s="261" t="str">
        <f t="shared" si="0"/>
        <v>Архангельская область, пос. Кизема</v>
      </c>
    </row>
    <row r="16" spans="1:6" ht="15.75" x14ac:dyDescent="0.25">
      <c r="A16" s="261">
        <v>12</v>
      </c>
      <c r="B16" s="261" t="s">
        <v>863</v>
      </c>
      <c r="C16" s="261" t="s">
        <v>302</v>
      </c>
      <c r="D16" s="261" t="s">
        <v>298</v>
      </c>
      <c r="E16" s="262" t="s">
        <v>861</v>
      </c>
      <c r="F16" s="261" t="str">
        <f t="shared" si="0"/>
        <v>Архангельская область, пос. Октябрьский</v>
      </c>
    </row>
    <row r="17" spans="1:6" ht="15.75" x14ac:dyDescent="0.25">
      <c r="A17" s="261">
        <v>15</v>
      </c>
      <c r="B17" s="261" t="s">
        <v>866</v>
      </c>
      <c r="C17" s="261" t="s">
        <v>306</v>
      </c>
      <c r="D17" s="261" t="s">
        <v>298</v>
      </c>
      <c r="E17" s="262" t="s">
        <v>861</v>
      </c>
      <c r="F17" s="261" t="str">
        <f t="shared" si="0"/>
        <v>Архангельская область, пос. Североонежск</v>
      </c>
    </row>
    <row r="18" spans="1:6" ht="15.75" x14ac:dyDescent="0.25">
      <c r="A18" s="261">
        <v>17</v>
      </c>
      <c r="B18" s="261" t="s">
        <v>899</v>
      </c>
      <c r="C18" s="261" t="s">
        <v>368</v>
      </c>
      <c r="D18" s="261" t="s">
        <v>369</v>
      </c>
      <c r="E18" s="262" t="s">
        <v>792</v>
      </c>
      <c r="F18" s="261" t="str">
        <f t="shared" si="0"/>
        <v>Белгородская область, г. Губкин</v>
      </c>
    </row>
    <row r="19" spans="1:6" ht="15.75" x14ac:dyDescent="0.25">
      <c r="A19" s="261">
        <v>24</v>
      </c>
      <c r="B19" s="261" t="s">
        <v>906</v>
      </c>
      <c r="C19" s="261" t="s">
        <v>595</v>
      </c>
      <c r="D19" s="261" t="s">
        <v>575</v>
      </c>
      <c r="E19" s="262" t="s">
        <v>792</v>
      </c>
      <c r="F19" s="261" t="str">
        <f t="shared" si="0"/>
        <v>Брянская область, г. Карачев</v>
      </c>
    </row>
    <row r="20" spans="1:6" ht="15.75" x14ac:dyDescent="0.25">
      <c r="A20" s="261">
        <v>26</v>
      </c>
      <c r="B20" s="261" t="s">
        <v>908</v>
      </c>
      <c r="C20" s="261" t="s">
        <v>597</v>
      </c>
      <c r="D20" s="261" t="s">
        <v>575</v>
      </c>
      <c r="E20" s="262" t="s">
        <v>792</v>
      </c>
      <c r="F20" s="261" t="str">
        <f t="shared" si="0"/>
        <v>Брянская область, г. Клинцы</v>
      </c>
    </row>
    <row r="21" spans="1:6" ht="15.75" x14ac:dyDescent="0.25">
      <c r="A21" s="261">
        <v>27</v>
      </c>
      <c r="B21" s="261" t="s">
        <v>909</v>
      </c>
      <c r="C21" s="261" t="s">
        <v>598</v>
      </c>
      <c r="D21" s="261" t="s">
        <v>575</v>
      </c>
      <c r="E21" s="262" t="s">
        <v>792</v>
      </c>
      <c r="F21" s="261" t="str">
        <f t="shared" si="0"/>
        <v>Брянская область, г. Сельцо</v>
      </c>
    </row>
    <row r="22" spans="1:6" ht="15.75" x14ac:dyDescent="0.25">
      <c r="A22" s="261">
        <v>22</v>
      </c>
      <c r="B22" s="261" t="s">
        <v>904</v>
      </c>
      <c r="C22" s="261" t="s">
        <v>586</v>
      </c>
      <c r="D22" s="261" t="s">
        <v>575</v>
      </c>
      <c r="E22" s="262" t="s">
        <v>792</v>
      </c>
      <c r="F22" s="261" t="str">
        <f t="shared" si="0"/>
        <v>Брянская область, г. Сураж</v>
      </c>
    </row>
    <row r="23" spans="1:6" ht="15.75" x14ac:dyDescent="0.25">
      <c r="A23" s="261">
        <v>23</v>
      </c>
      <c r="B23" s="261" t="s">
        <v>905</v>
      </c>
      <c r="C23" s="261" t="s">
        <v>587</v>
      </c>
      <c r="D23" s="261" t="s">
        <v>575</v>
      </c>
      <c r="E23" s="262" t="s">
        <v>792</v>
      </c>
      <c r="F23" s="261" t="str">
        <f t="shared" si="0"/>
        <v>Брянская область, г. Фокино</v>
      </c>
    </row>
    <row r="24" spans="1:6" ht="15.75" x14ac:dyDescent="0.25">
      <c r="A24" s="261">
        <v>18</v>
      </c>
      <c r="B24" s="261" t="s">
        <v>900</v>
      </c>
      <c r="C24" s="261" t="s">
        <v>574</v>
      </c>
      <c r="D24" s="261" t="s">
        <v>575</v>
      </c>
      <c r="E24" s="262" t="s">
        <v>792</v>
      </c>
      <c r="F24" s="261" t="str">
        <f t="shared" si="0"/>
        <v>Брянская область, пос. Белая Березка</v>
      </c>
    </row>
    <row r="25" spans="1:6" ht="15.75" x14ac:dyDescent="0.25">
      <c r="A25" s="261">
        <v>19</v>
      </c>
      <c r="B25" s="261" t="s">
        <v>901</v>
      </c>
      <c r="C25" s="261" t="s">
        <v>576</v>
      </c>
      <c r="D25" s="261" t="s">
        <v>575</v>
      </c>
      <c r="E25" s="262" t="s">
        <v>792</v>
      </c>
      <c r="F25" s="261" t="str">
        <f t="shared" si="0"/>
        <v>Брянская область, пос. Бытошь</v>
      </c>
    </row>
    <row r="26" spans="1:6" ht="15.75" x14ac:dyDescent="0.25">
      <c r="A26" s="261">
        <v>20</v>
      </c>
      <c r="B26" s="261" t="s">
        <v>902</v>
      </c>
      <c r="C26" s="261" t="s">
        <v>577</v>
      </c>
      <c r="D26" s="261" t="s">
        <v>575</v>
      </c>
      <c r="E26" s="262" t="s">
        <v>792</v>
      </c>
      <c r="F26" s="261" t="str">
        <f t="shared" si="0"/>
        <v>Брянская область, пос. Ивот</v>
      </c>
    </row>
    <row r="27" spans="1:6" ht="15.75" x14ac:dyDescent="0.25">
      <c r="A27" s="261">
        <v>21</v>
      </c>
      <c r="B27" s="261" t="s">
        <v>903</v>
      </c>
      <c r="C27" s="261" t="s">
        <v>578</v>
      </c>
      <c r="D27" s="261" t="s">
        <v>575</v>
      </c>
      <c r="E27" s="262" t="s">
        <v>792</v>
      </c>
      <c r="F27" s="261" t="str">
        <f t="shared" si="0"/>
        <v>Брянская область, пос. Любохна</v>
      </c>
    </row>
    <row r="28" spans="1:6" ht="15.75" x14ac:dyDescent="0.25">
      <c r="A28" s="261">
        <v>25</v>
      </c>
      <c r="B28" s="261" t="s">
        <v>907</v>
      </c>
      <c r="C28" s="261" t="s">
        <v>596</v>
      </c>
      <c r="D28" s="261" t="s">
        <v>575</v>
      </c>
      <c r="E28" s="262" t="s">
        <v>792</v>
      </c>
      <c r="F28" s="261" t="str">
        <f t="shared" si="0"/>
        <v>Брянская область, пос. Погар</v>
      </c>
    </row>
    <row r="29" spans="1:6" ht="15.75" x14ac:dyDescent="0.25">
      <c r="A29" s="261">
        <v>32</v>
      </c>
      <c r="B29" s="261" t="s">
        <v>1068</v>
      </c>
      <c r="C29" s="261" t="s">
        <v>606</v>
      </c>
      <c r="D29" s="261" t="s">
        <v>602</v>
      </c>
      <c r="E29" s="262" t="s">
        <v>792</v>
      </c>
      <c r="F29" s="261" t="str">
        <f t="shared" si="0"/>
        <v>Владимирская область, г. Вязники</v>
      </c>
    </row>
    <row r="30" spans="1:6" ht="15.75" x14ac:dyDescent="0.25">
      <c r="A30" s="261">
        <v>28</v>
      </c>
      <c r="B30" s="261" t="s">
        <v>1064</v>
      </c>
      <c r="C30" s="261" t="s">
        <v>601</v>
      </c>
      <c r="D30" s="261" t="s">
        <v>602</v>
      </c>
      <c r="E30" s="262" t="s">
        <v>792</v>
      </c>
      <c r="F30" s="261" t="str">
        <f t="shared" si="0"/>
        <v>Владимирская область, г. Гороховец</v>
      </c>
    </row>
    <row r="31" spans="1:6" ht="15.75" x14ac:dyDescent="0.25">
      <c r="A31" s="261">
        <v>29</v>
      </c>
      <c r="B31" s="261" t="s">
        <v>1065</v>
      </c>
      <c r="C31" s="261" t="s">
        <v>603</v>
      </c>
      <c r="D31" s="261" t="s">
        <v>602</v>
      </c>
      <c r="E31" s="262" t="s">
        <v>792</v>
      </c>
      <c r="F31" s="261" t="str">
        <f t="shared" si="0"/>
        <v>Владимирская область, г. Камешково</v>
      </c>
    </row>
    <row r="32" spans="1:6" ht="15.75" x14ac:dyDescent="0.25">
      <c r="A32" s="261">
        <v>33</v>
      </c>
      <c r="B32" s="261" t="s">
        <v>1069</v>
      </c>
      <c r="C32" s="261" t="s">
        <v>611</v>
      </c>
      <c r="D32" s="261" t="s">
        <v>602</v>
      </c>
      <c r="E32" s="262" t="s">
        <v>792</v>
      </c>
      <c r="F32" s="261" t="str">
        <f t="shared" si="0"/>
        <v>Владимирская область, г. Кольчугино</v>
      </c>
    </row>
    <row r="33" spans="1:6" ht="15.75" x14ac:dyDescent="0.25">
      <c r="A33" s="261">
        <v>30</v>
      </c>
      <c r="B33" s="261" t="s">
        <v>1066</v>
      </c>
      <c r="C33" s="261" t="s">
        <v>604</v>
      </c>
      <c r="D33" s="261" t="s">
        <v>602</v>
      </c>
      <c r="E33" s="262" t="s">
        <v>792</v>
      </c>
      <c r="F33" s="261" t="str">
        <f t="shared" si="0"/>
        <v>Владимирская область, г. Курлово</v>
      </c>
    </row>
    <row r="34" spans="1:6" ht="15.75" x14ac:dyDescent="0.25">
      <c r="A34" s="261">
        <v>31</v>
      </c>
      <c r="B34" s="261" t="s">
        <v>1067</v>
      </c>
      <c r="C34" s="261" t="s">
        <v>605</v>
      </c>
      <c r="D34" s="261" t="s">
        <v>602</v>
      </c>
      <c r="E34" s="262" t="s">
        <v>792</v>
      </c>
      <c r="F34" s="261" t="str">
        <f t="shared" si="0"/>
        <v>Владимирская область, г. Меленки</v>
      </c>
    </row>
    <row r="35" spans="1:6" ht="15.75" x14ac:dyDescent="0.25">
      <c r="A35" s="261">
        <v>34</v>
      </c>
      <c r="B35" s="261" t="s">
        <v>1070</v>
      </c>
      <c r="C35" s="261" t="s">
        <v>612</v>
      </c>
      <c r="D35" s="261" t="s">
        <v>602</v>
      </c>
      <c r="E35" s="262" t="s">
        <v>792</v>
      </c>
      <c r="F35" s="261" t="str">
        <f t="shared" si="0"/>
        <v>Владимирская область, пос. Ставрово</v>
      </c>
    </row>
    <row r="36" spans="1:6" ht="15.75" x14ac:dyDescent="0.25">
      <c r="A36" s="261">
        <v>35</v>
      </c>
      <c r="B36" s="261" t="s">
        <v>883</v>
      </c>
      <c r="C36" s="261" t="s">
        <v>544</v>
      </c>
      <c r="D36" s="261" t="s">
        <v>545</v>
      </c>
      <c r="E36" s="262" t="s">
        <v>884</v>
      </c>
      <c r="F36" s="261" t="str">
        <f t="shared" si="0"/>
        <v>Волгоградская область, г. Михайловка</v>
      </c>
    </row>
    <row r="37" spans="1:6" ht="15.75" x14ac:dyDescent="0.25">
      <c r="A37" s="261">
        <v>36</v>
      </c>
      <c r="B37" s="261" t="s">
        <v>885</v>
      </c>
      <c r="C37" s="261" t="s">
        <v>546</v>
      </c>
      <c r="D37" s="261" t="s">
        <v>545</v>
      </c>
      <c r="E37" s="262" t="s">
        <v>884</v>
      </c>
      <c r="F37" s="261" t="str">
        <f t="shared" si="0"/>
        <v>Волгоградская область, г. Фролово</v>
      </c>
    </row>
    <row r="38" spans="1:6" ht="15.75" x14ac:dyDescent="0.25">
      <c r="A38" s="261">
        <v>37</v>
      </c>
      <c r="B38" s="261" t="s">
        <v>941</v>
      </c>
      <c r="C38" s="261" t="s">
        <v>372</v>
      </c>
      <c r="D38" s="261" t="s">
        <v>373</v>
      </c>
      <c r="E38" s="262" t="s">
        <v>861</v>
      </c>
      <c r="F38" s="261" t="str">
        <f t="shared" si="0"/>
        <v>Вологодская область, г. Красавино</v>
      </c>
    </row>
    <row r="39" spans="1:6" ht="15.75" x14ac:dyDescent="0.25">
      <c r="A39" s="261">
        <v>40</v>
      </c>
      <c r="B39" s="261" t="s">
        <v>944</v>
      </c>
      <c r="C39" s="261" t="s">
        <v>385</v>
      </c>
      <c r="D39" s="261" t="s">
        <v>373</v>
      </c>
      <c r="E39" s="262" t="s">
        <v>861</v>
      </c>
      <c r="F39" s="261" t="str">
        <f t="shared" si="0"/>
        <v>Вологодская область, г. Сокол</v>
      </c>
    </row>
    <row r="40" spans="1:6" ht="15.75" x14ac:dyDescent="0.25">
      <c r="A40" s="261">
        <v>39</v>
      </c>
      <c r="B40" s="261" t="s">
        <v>943</v>
      </c>
      <c r="C40" s="261" t="s">
        <v>375</v>
      </c>
      <c r="D40" s="261" t="s">
        <v>373</v>
      </c>
      <c r="E40" s="262" t="s">
        <v>861</v>
      </c>
      <c r="F40" s="261" t="str">
        <f t="shared" si="0"/>
        <v>Вологодская область, г. Череповец</v>
      </c>
    </row>
    <row r="41" spans="1:6" ht="15.75" x14ac:dyDescent="0.25">
      <c r="A41" s="261">
        <v>38</v>
      </c>
      <c r="B41" s="261" t="s">
        <v>942</v>
      </c>
      <c r="C41" s="261" t="s">
        <v>374</v>
      </c>
      <c r="D41" s="261" t="s">
        <v>373</v>
      </c>
      <c r="E41" s="262" t="s">
        <v>861</v>
      </c>
      <c r="F41" s="261" t="str">
        <f t="shared" si="0"/>
        <v>Вологодская область, пос. Сазоново</v>
      </c>
    </row>
    <row r="42" spans="1:6" ht="15.75" x14ac:dyDescent="0.25">
      <c r="A42" s="261">
        <v>43</v>
      </c>
      <c r="B42" s="261" t="s">
        <v>794</v>
      </c>
      <c r="C42" s="261" t="s">
        <v>336</v>
      </c>
      <c r="D42" s="261" t="s">
        <v>334</v>
      </c>
      <c r="E42" s="262" t="s">
        <v>792</v>
      </c>
      <c r="F42" s="261" t="str">
        <f t="shared" si="0"/>
        <v>Воронежская область, г. Павловск</v>
      </c>
    </row>
    <row r="43" spans="1:6" ht="15.75" x14ac:dyDescent="0.25">
      <c r="A43" s="261">
        <v>44</v>
      </c>
      <c r="B43" s="261" t="s">
        <v>795</v>
      </c>
      <c r="C43" s="261" t="s">
        <v>344</v>
      </c>
      <c r="D43" s="261" t="s">
        <v>334</v>
      </c>
      <c r="E43" s="262" t="s">
        <v>792</v>
      </c>
      <c r="F43" s="261" t="str">
        <f t="shared" si="0"/>
        <v>Воронежская область, г. Россошь</v>
      </c>
    </row>
    <row r="44" spans="1:6" ht="15.75" x14ac:dyDescent="0.25">
      <c r="A44" s="261">
        <v>42</v>
      </c>
      <c r="B44" s="261" t="s">
        <v>793</v>
      </c>
      <c r="C44" s="261" t="s">
        <v>335</v>
      </c>
      <c r="D44" s="261" t="s">
        <v>334</v>
      </c>
      <c r="E44" s="262" t="s">
        <v>792</v>
      </c>
      <c r="F44" s="261" t="str">
        <f t="shared" si="0"/>
        <v>Воронежская область, г. Семилуки</v>
      </c>
    </row>
    <row r="45" spans="1:6" ht="15.75" x14ac:dyDescent="0.25">
      <c r="A45" s="261">
        <v>41</v>
      </c>
      <c r="B45" s="261" t="s">
        <v>791</v>
      </c>
      <c r="C45" s="261" t="s">
        <v>333</v>
      </c>
      <c r="D45" s="261" t="s">
        <v>334</v>
      </c>
      <c r="E45" s="262" t="s">
        <v>792</v>
      </c>
      <c r="F45" s="261" t="str">
        <f t="shared" si="0"/>
        <v>Воронежская область, пос. Елань-Коленовский</v>
      </c>
    </row>
    <row r="46" spans="1:6" ht="31.5" x14ac:dyDescent="0.25">
      <c r="A46" s="261">
        <v>45</v>
      </c>
      <c r="B46" s="261" t="s">
        <v>815</v>
      </c>
      <c r="C46" s="261" t="s">
        <v>280</v>
      </c>
      <c r="D46" s="261" t="s">
        <v>281</v>
      </c>
      <c r="E46" s="262" t="s">
        <v>774</v>
      </c>
      <c r="F46" s="261" t="str">
        <f t="shared" si="0"/>
        <v>Еврейская автономная область, пос. Теплоозерск</v>
      </c>
    </row>
    <row r="47" spans="1:6" ht="15.75" x14ac:dyDescent="0.25">
      <c r="A47" s="261">
        <v>49</v>
      </c>
      <c r="B47" s="261" t="s">
        <v>777</v>
      </c>
      <c r="C47" s="261" t="s">
        <v>248</v>
      </c>
      <c r="D47" s="261" t="s">
        <v>245</v>
      </c>
      <c r="E47" s="262" t="s">
        <v>774</v>
      </c>
      <c r="F47" s="261" t="str">
        <f t="shared" si="0"/>
        <v>Забайкальский край, г. Краснокаменск</v>
      </c>
    </row>
    <row r="48" spans="1:6" ht="31.5" x14ac:dyDescent="0.25">
      <c r="A48" s="261">
        <v>51</v>
      </c>
      <c r="B48" s="261" t="s">
        <v>779</v>
      </c>
      <c r="C48" s="261" t="s">
        <v>250</v>
      </c>
      <c r="D48" s="261" t="s">
        <v>245</v>
      </c>
      <c r="E48" s="262" t="s">
        <v>774</v>
      </c>
      <c r="F48" s="261" t="str">
        <f t="shared" si="0"/>
        <v>Забайкальский край, пос. Вершино-Дарасунский</v>
      </c>
    </row>
    <row r="49" spans="1:6" ht="15.75" x14ac:dyDescent="0.25">
      <c r="A49" s="261">
        <v>46</v>
      </c>
      <c r="B49" s="261" t="s">
        <v>773</v>
      </c>
      <c r="C49" s="261" t="s">
        <v>244</v>
      </c>
      <c r="D49" s="261" t="s">
        <v>245</v>
      </c>
      <c r="E49" s="262" t="s">
        <v>774</v>
      </c>
      <c r="F49" s="261" t="str">
        <f t="shared" si="0"/>
        <v>Забайкальский край, пос. Жирекен</v>
      </c>
    </row>
    <row r="50" spans="1:6" ht="15.75" x14ac:dyDescent="0.25">
      <c r="A50" s="261">
        <v>53</v>
      </c>
      <c r="B50" s="261" t="s">
        <v>781</v>
      </c>
      <c r="C50" s="261" t="s">
        <v>252</v>
      </c>
      <c r="D50" s="261" t="s">
        <v>245</v>
      </c>
      <c r="E50" s="262" t="s">
        <v>774</v>
      </c>
      <c r="F50" s="261" t="str">
        <f t="shared" si="0"/>
        <v>Забайкальский край, пос. Кокуй</v>
      </c>
    </row>
    <row r="51" spans="1:6" ht="15.75" x14ac:dyDescent="0.25">
      <c r="A51" s="261">
        <v>47</v>
      </c>
      <c r="B51" s="261" t="s">
        <v>775</v>
      </c>
      <c r="C51" s="261" t="s">
        <v>246</v>
      </c>
      <c r="D51" s="261" t="s">
        <v>245</v>
      </c>
      <c r="E51" s="262" t="s">
        <v>774</v>
      </c>
      <c r="F51" s="261" t="str">
        <f t="shared" si="0"/>
        <v>Забайкальский край, пос. Новоорловск</v>
      </c>
    </row>
    <row r="52" spans="1:6" ht="15.75" x14ac:dyDescent="0.25">
      <c r="A52" s="261">
        <v>50</v>
      </c>
      <c r="B52" s="261" t="s">
        <v>778</v>
      </c>
      <c r="C52" s="261" t="s">
        <v>249</v>
      </c>
      <c r="D52" s="261" t="s">
        <v>245</v>
      </c>
      <c r="E52" s="262" t="s">
        <v>774</v>
      </c>
      <c r="F52" s="261" t="str">
        <f t="shared" si="0"/>
        <v>Забайкальский край, пос. Новопавловка</v>
      </c>
    </row>
    <row r="53" spans="1:6" ht="15.75" x14ac:dyDescent="0.25">
      <c r="A53" s="261">
        <v>48</v>
      </c>
      <c r="B53" s="261" t="s">
        <v>776</v>
      </c>
      <c r="C53" s="261" t="s">
        <v>247</v>
      </c>
      <c r="D53" s="261" t="s">
        <v>245</v>
      </c>
      <c r="E53" s="262" t="s">
        <v>774</v>
      </c>
      <c r="F53" s="261" t="str">
        <f t="shared" si="0"/>
        <v>Забайкальский край, пос. Первомайский</v>
      </c>
    </row>
    <row r="54" spans="1:6" ht="15.75" x14ac:dyDescent="0.25">
      <c r="A54" s="261">
        <v>52</v>
      </c>
      <c r="B54" s="261" t="s">
        <v>780</v>
      </c>
      <c r="C54" s="261" t="s">
        <v>251</v>
      </c>
      <c r="D54" s="261" t="s">
        <v>245</v>
      </c>
      <c r="E54" s="262" t="s">
        <v>774</v>
      </c>
      <c r="F54" s="261" t="str">
        <f t="shared" si="0"/>
        <v>Забайкальский край, пос. Шерловая Гора</v>
      </c>
    </row>
    <row r="55" spans="1:6" ht="15.75" x14ac:dyDescent="0.25">
      <c r="A55" s="261">
        <v>60</v>
      </c>
      <c r="B55" s="261" t="s">
        <v>931</v>
      </c>
      <c r="C55" s="261" t="s">
        <v>590</v>
      </c>
      <c r="D55" s="261" t="s">
        <v>580</v>
      </c>
      <c r="E55" s="262" t="s">
        <v>792</v>
      </c>
      <c r="F55" s="261" t="str">
        <f t="shared" si="0"/>
        <v>Ивановская область, г. Вичуга</v>
      </c>
    </row>
    <row r="56" spans="1:6" ht="15.75" x14ac:dyDescent="0.25">
      <c r="A56" s="261">
        <v>58</v>
      </c>
      <c r="B56" s="261" t="s">
        <v>929</v>
      </c>
      <c r="C56" s="261" t="s">
        <v>588</v>
      </c>
      <c r="D56" s="261" t="s">
        <v>580</v>
      </c>
      <c r="E56" s="262" t="s">
        <v>792</v>
      </c>
      <c r="F56" s="261" t="str">
        <f t="shared" si="0"/>
        <v>Ивановская область, г. Наволоки</v>
      </c>
    </row>
    <row r="57" spans="1:6" ht="15.75" x14ac:dyDescent="0.25">
      <c r="A57" s="261">
        <v>61</v>
      </c>
      <c r="B57" s="261" t="s">
        <v>932</v>
      </c>
      <c r="C57" s="261" t="s">
        <v>591</v>
      </c>
      <c r="D57" s="261" t="s">
        <v>580</v>
      </c>
      <c r="E57" s="262" t="s">
        <v>792</v>
      </c>
      <c r="F57" s="261" t="str">
        <f t="shared" si="0"/>
        <v>Ивановская область, г. Приволжск</v>
      </c>
    </row>
    <row r="58" spans="1:6" ht="15.75" x14ac:dyDescent="0.25">
      <c r="A58" s="261">
        <v>63</v>
      </c>
      <c r="B58" s="261" t="s">
        <v>934</v>
      </c>
      <c r="C58" s="261" t="s">
        <v>600</v>
      </c>
      <c r="D58" s="261" t="s">
        <v>580</v>
      </c>
      <c r="E58" s="262" t="s">
        <v>792</v>
      </c>
      <c r="F58" s="261" t="str">
        <f t="shared" si="0"/>
        <v>Ивановская область, г. Тейково</v>
      </c>
    </row>
    <row r="59" spans="1:6" ht="15.75" x14ac:dyDescent="0.25">
      <c r="A59" s="261">
        <v>62</v>
      </c>
      <c r="B59" s="261" t="s">
        <v>933</v>
      </c>
      <c r="C59" s="261" t="s">
        <v>599</v>
      </c>
      <c r="D59" s="261" t="s">
        <v>580</v>
      </c>
      <c r="E59" s="262" t="s">
        <v>792</v>
      </c>
      <c r="F59" s="261" t="str">
        <f t="shared" si="0"/>
        <v>Ивановская область, г. Фурманов</v>
      </c>
    </row>
    <row r="60" spans="1:6" ht="15.75" x14ac:dyDescent="0.25">
      <c r="A60" s="261">
        <v>57</v>
      </c>
      <c r="B60" s="261" t="s">
        <v>928</v>
      </c>
      <c r="C60" s="261" t="s">
        <v>583</v>
      </c>
      <c r="D60" s="261" t="s">
        <v>580</v>
      </c>
      <c r="E60" s="262" t="s">
        <v>792</v>
      </c>
      <c r="F60" s="261" t="str">
        <f t="shared" si="0"/>
        <v>Ивановская область, г. Южа</v>
      </c>
    </row>
    <row r="61" spans="1:6" ht="15.75" x14ac:dyDescent="0.25">
      <c r="A61" s="261">
        <v>55</v>
      </c>
      <c r="B61" s="261" t="s">
        <v>926</v>
      </c>
      <c r="C61" s="261" t="s">
        <v>581</v>
      </c>
      <c r="D61" s="261" t="s">
        <v>580</v>
      </c>
      <c r="E61" s="262" t="s">
        <v>792</v>
      </c>
      <c r="F61" s="261" t="str">
        <f t="shared" si="0"/>
        <v>Ивановская область, пос. Каменка</v>
      </c>
    </row>
    <row r="62" spans="1:6" ht="15.75" x14ac:dyDescent="0.25">
      <c r="A62" s="261">
        <v>59</v>
      </c>
      <c r="B62" s="261" t="s">
        <v>930</v>
      </c>
      <c r="C62" s="261" t="s">
        <v>589</v>
      </c>
      <c r="D62" s="261" t="s">
        <v>580</v>
      </c>
      <c r="E62" s="262" t="s">
        <v>792</v>
      </c>
      <c r="F62" s="261" t="str">
        <f t="shared" si="0"/>
        <v>Ивановская область, пос. Колобово</v>
      </c>
    </row>
    <row r="63" spans="1:6" ht="15.75" x14ac:dyDescent="0.25">
      <c r="A63" s="261">
        <v>54</v>
      </c>
      <c r="B63" s="261" t="s">
        <v>925</v>
      </c>
      <c r="C63" s="261" t="s">
        <v>579</v>
      </c>
      <c r="D63" s="261" t="s">
        <v>580</v>
      </c>
      <c r="E63" s="262" t="s">
        <v>792</v>
      </c>
      <c r="F63" s="261" t="str">
        <f t="shared" si="0"/>
        <v>Ивановская область, пос. Петровский</v>
      </c>
    </row>
    <row r="64" spans="1:6" ht="15.75" x14ac:dyDescent="0.25">
      <c r="A64" s="261">
        <v>56</v>
      </c>
      <c r="B64" s="261" t="s">
        <v>927</v>
      </c>
      <c r="C64" s="261" t="s">
        <v>582</v>
      </c>
      <c r="D64" s="261" t="s">
        <v>580</v>
      </c>
      <c r="E64" s="262" t="s">
        <v>792</v>
      </c>
      <c r="F64" s="261" t="str">
        <f t="shared" si="0"/>
        <v>Ивановская область, пос. Савино</v>
      </c>
    </row>
    <row r="65" spans="1:6" ht="15.75" x14ac:dyDescent="0.25">
      <c r="A65" s="261">
        <v>64</v>
      </c>
      <c r="B65" s="261" t="s">
        <v>1033</v>
      </c>
      <c r="C65" s="261" t="s">
        <v>418</v>
      </c>
      <c r="D65" s="261" t="s">
        <v>419</v>
      </c>
      <c r="E65" s="262" t="s">
        <v>936</v>
      </c>
      <c r="F65" s="261" t="str">
        <f t="shared" si="0"/>
        <v>Иркутская область, г. Байкальск</v>
      </c>
    </row>
    <row r="66" spans="1:6" ht="15.75" x14ac:dyDescent="0.25">
      <c r="A66" s="261">
        <v>70</v>
      </c>
      <c r="B66" s="261" t="s">
        <v>1039</v>
      </c>
      <c r="C66" s="261" t="s">
        <v>425</v>
      </c>
      <c r="D66" s="261" t="s">
        <v>419</v>
      </c>
      <c r="E66" s="262" t="s">
        <v>936</v>
      </c>
      <c r="F66" s="261" t="str">
        <f t="shared" si="0"/>
        <v>Иркутская область, г. Железногорск-Илимский</v>
      </c>
    </row>
    <row r="67" spans="1:6" ht="15.75" x14ac:dyDescent="0.25">
      <c r="A67" s="261">
        <v>68</v>
      </c>
      <c r="B67" s="261" t="s">
        <v>1037</v>
      </c>
      <c r="C67" s="261" t="s">
        <v>423</v>
      </c>
      <c r="D67" s="261" t="s">
        <v>419</v>
      </c>
      <c r="E67" s="262" t="s">
        <v>936</v>
      </c>
      <c r="F67" s="261" t="str">
        <f t="shared" ref="F67:F130" si="1">CONCATENATE(D67,", ",C67)</f>
        <v>Иркутская область, г. Саянск</v>
      </c>
    </row>
    <row r="68" spans="1:6" ht="15.75" x14ac:dyDescent="0.25">
      <c r="A68" s="261">
        <v>66</v>
      </c>
      <c r="B68" s="261" t="s">
        <v>1035</v>
      </c>
      <c r="C68" s="261" t="s">
        <v>421</v>
      </c>
      <c r="D68" s="261" t="s">
        <v>419</v>
      </c>
      <c r="E68" s="262" t="s">
        <v>936</v>
      </c>
      <c r="F68" s="261" t="str">
        <f t="shared" si="1"/>
        <v>Иркутская область, г. Тулун</v>
      </c>
    </row>
    <row r="69" spans="1:6" ht="15.75" x14ac:dyDescent="0.25">
      <c r="A69" s="261">
        <v>65</v>
      </c>
      <c r="B69" s="261" t="s">
        <v>1034</v>
      </c>
      <c r="C69" s="261" t="s">
        <v>420</v>
      </c>
      <c r="D69" s="261" t="s">
        <v>419</v>
      </c>
      <c r="E69" s="262" t="s">
        <v>936</v>
      </c>
      <c r="F69" s="261" t="str">
        <f t="shared" si="1"/>
        <v>Иркутская область, г. Усолье-Сибирское</v>
      </c>
    </row>
    <row r="70" spans="1:6" ht="15.75" x14ac:dyDescent="0.25">
      <c r="A70" s="261">
        <v>69</v>
      </c>
      <c r="B70" s="261" t="s">
        <v>1038</v>
      </c>
      <c r="C70" s="261" t="s">
        <v>424</v>
      </c>
      <c r="D70" s="261" t="s">
        <v>419</v>
      </c>
      <c r="E70" s="262" t="s">
        <v>936</v>
      </c>
      <c r="F70" s="261" t="str">
        <f t="shared" si="1"/>
        <v>Иркутская область, г. Усть-Илимск</v>
      </c>
    </row>
    <row r="71" spans="1:6" ht="15.75" x14ac:dyDescent="0.25">
      <c r="A71" s="261">
        <v>67</v>
      </c>
      <c r="B71" s="261" t="s">
        <v>1036</v>
      </c>
      <c r="C71" s="261" t="s">
        <v>422</v>
      </c>
      <c r="D71" s="261" t="s">
        <v>419</v>
      </c>
      <c r="E71" s="262" t="s">
        <v>936</v>
      </c>
      <c r="F71" s="261" t="str">
        <f t="shared" si="1"/>
        <v>Иркутская область, г. Черемхово</v>
      </c>
    </row>
    <row r="72" spans="1:6" ht="15.75" x14ac:dyDescent="0.25">
      <c r="A72" s="261">
        <v>71</v>
      </c>
      <c r="B72" s="261" t="s">
        <v>1040</v>
      </c>
      <c r="C72" s="261" t="s">
        <v>426</v>
      </c>
      <c r="D72" s="261" t="s">
        <v>419</v>
      </c>
      <c r="E72" s="262" t="s">
        <v>936</v>
      </c>
      <c r="F72" s="261" t="str">
        <f t="shared" si="1"/>
        <v>Иркутская область, г. Шелехов</v>
      </c>
    </row>
    <row r="73" spans="1:6" ht="15.75" x14ac:dyDescent="0.25">
      <c r="A73" s="261">
        <v>75</v>
      </c>
      <c r="B73" s="261" t="s">
        <v>961</v>
      </c>
      <c r="C73" s="261" t="s">
        <v>751</v>
      </c>
      <c r="D73" s="261" t="s">
        <v>747</v>
      </c>
      <c r="E73" s="262" t="s">
        <v>861</v>
      </c>
      <c r="F73" s="261" t="str">
        <f t="shared" si="1"/>
        <v>Калининградская область, пос. Янтарный</v>
      </c>
    </row>
    <row r="74" spans="1:6" ht="15.75" x14ac:dyDescent="0.25">
      <c r="A74" s="261">
        <v>72</v>
      </c>
      <c r="B74" s="261" t="s">
        <v>1050</v>
      </c>
      <c r="C74" s="261" t="s">
        <v>1051</v>
      </c>
      <c r="D74" s="261" t="s">
        <v>593</v>
      </c>
      <c r="E74" s="262" t="s">
        <v>792</v>
      </c>
      <c r="F74" s="261" t="str">
        <f t="shared" si="1"/>
        <v>Калужская область, г. Ермолино</v>
      </c>
    </row>
    <row r="75" spans="1:6" ht="15.75" x14ac:dyDescent="0.25">
      <c r="A75" s="261">
        <v>74</v>
      </c>
      <c r="B75" s="261" t="s">
        <v>1053</v>
      </c>
      <c r="C75" s="261" t="s">
        <v>594</v>
      </c>
      <c r="D75" s="261" t="s">
        <v>593</v>
      </c>
      <c r="E75" s="262" t="s">
        <v>792</v>
      </c>
      <c r="F75" s="261" t="str">
        <f t="shared" si="1"/>
        <v>Калужская область, г. Кондрово</v>
      </c>
    </row>
    <row r="76" spans="1:6" ht="15.75" x14ac:dyDescent="0.25">
      <c r="A76" s="261">
        <v>73</v>
      </c>
      <c r="B76" s="261" t="s">
        <v>1052</v>
      </c>
      <c r="C76" s="261" t="s">
        <v>592</v>
      </c>
      <c r="D76" s="261" t="s">
        <v>593</v>
      </c>
      <c r="E76" s="262" t="s">
        <v>792</v>
      </c>
      <c r="F76" s="261" t="str">
        <f t="shared" si="1"/>
        <v>Калужская область, г. Сосенский</v>
      </c>
    </row>
    <row r="77" spans="1:6" ht="31.5" x14ac:dyDescent="0.25">
      <c r="A77" s="261">
        <v>76</v>
      </c>
      <c r="B77" s="261" t="s">
        <v>1018</v>
      </c>
      <c r="C77" s="261" t="s">
        <v>337</v>
      </c>
      <c r="D77" s="261" t="s">
        <v>338</v>
      </c>
      <c r="E77" s="262" t="s">
        <v>797</v>
      </c>
      <c r="F77" s="261" t="str">
        <f t="shared" si="1"/>
        <v>Карачаево-Черкесская Республика, пос. Медногорский</v>
      </c>
    </row>
    <row r="78" spans="1:6" ht="15.75" x14ac:dyDescent="0.25">
      <c r="A78" s="261">
        <v>77</v>
      </c>
      <c r="B78" s="261" t="s">
        <v>1054</v>
      </c>
      <c r="C78" s="261" t="s">
        <v>475</v>
      </c>
      <c r="D78" s="261" t="s">
        <v>476</v>
      </c>
      <c r="E78" s="262" t="s">
        <v>936</v>
      </c>
      <c r="F78" s="261" t="str">
        <f t="shared" si="1"/>
        <v>Кемеровская область, г. Анжеро-Судженск</v>
      </c>
    </row>
    <row r="79" spans="1:6" ht="15.75" x14ac:dyDescent="0.25">
      <c r="A79" s="261">
        <v>99</v>
      </c>
      <c r="B79" s="261" t="s">
        <v>1048</v>
      </c>
      <c r="C79" s="261" t="s">
        <v>567</v>
      </c>
      <c r="D79" s="261" t="s">
        <v>476</v>
      </c>
      <c r="E79" s="262" t="s">
        <v>936</v>
      </c>
      <c r="F79" s="261" t="str">
        <f t="shared" si="1"/>
        <v>Кемеровская область, г. Белово</v>
      </c>
    </row>
    <row r="80" spans="1:6" ht="15.75" x14ac:dyDescent="0.25">
      <c r="A80" s="261">
        <v>91</v>
      </c>
      <c r="B80" s="261" t="s">
        <v>939</v>
      </c>
      <c r="C80" s="261" t="s">
        <v>518</v>
      </c>
      <c r="D80" s="261" t="s">
        <v>476</v>
      </c>
      <c r="E80" s="262" t="s">
        <v>936</v>
      </c>
      <c r="F80" s="261" t="str">
        <f t="shared" si="1"/>
        <v>Кемеровская область, г. Березовский</v>
      </c>
    </row>
    <row r="81" spans="1:6" ht="15.75" x14ac:dyDescent="0.25">
      <c r="A81" s="261">
        <v>85</v>
      </c>
      <c r="B81" s="261" t="s">
        <v>1062</v>
      </c>
      <c r="C81" s="261" t="s">
        <v>512</v>
      </c>
      <c r="D81" s="261" t="s">
        <v>476</v>
      </c>
      <c r="E81" s="262" t="s">
        <v>936</v>
      </c>
      <c r="F81" s="261" t="str">
        <f t="shared" si="1"/>
        <v>Кемеровская область, г. Гурьевск</v>
      </c>
    </row>
    <row r="82" spans="1:6" ht="15.75" x14ac:dyDescent="0.25">
      <c r="A82" s="261">
        <v>78</v>
      </c>
      <c r="B82" s="261" t="s">
        <v>1055</v>
      </c>
      <c r="C82" s="261" t="s">
        <v>477</v>
      </c>
      <c r="D82" s="261" t="s">
        <v>476</v>
      </c>
      <c r="E82" s="262" t="s">
        <v>936</v>
      </c>
      <c r="F82" s="261" t="str">
        <f t="shared" si="1"/>
        <v>Кемеровская область, г. Калтан</v>
      </c>
    </row>
    <row r="83" spans="1:6" ht="15.75" x14ac:dyDescent="0.25">
      <c r="A83" s="261">
        <v>96</v>
      </c>
      <c r="B83" s="261" t="s">
        <v>1045</v>
      </c>
      <c r="C83" s="261" t="s">
        <v>564</v>
      </c>
      <c r="D83" s="261" t="s">
        <v>476</v>
      </c>
      <c r="E83" s="262" t="s">
        <v>936</v>
      </c>
      <c r="F83" s="261" t="str">
        <f t="shared" si="1"/>
        <v>Кемеровская область, г. Киселевск</v>
      </c>
    </row>
    <row r="84" spans="1:6" ht="31.5" x14ac:dyDescent="0.25">
      <c r="A84" s="261">
        <v>98</v>
      </c>
      <c r="B84" s="261" t="s">
        <v>1047</v>
      </c>
      <c r="C84" s="261" t="s">
        <v>566</v>
      </c>
      <c r="D84" s="261" t="s">
        <v>476</v>
      </c>
      <c r="E84" s="262" t="s">
        <v>936</v>
      </c>
      <c r="F84" s="261" t="str">
        <f t="shared" si="1"/>
        <v>Кемеровская область, г. Ленинск-Кузнецкий</v>
      </c>
    </row>
    <row r="85" spans="1:6" ht="15.75" x14ac:dyDescent="0.25">
      <c r="A85" s="261">
        <v>87</v>
      </c>
      <c r="B85" s="261" t="s">
        <v>935</v>
      </c>
      <c r="C85" s="261" t="s">
        <v>514</v>
      </c>
      <c r="D85" s="261" t="s">
        <v>476</v>
      </c>
      <c r="E85" s="262" t="s">
        <v>936</v>
      </c>
      <c r="F85" s="261" t="str">
        <f t="shared" si="1"/>
        <v>Кемеровская область, г. Мариинск</v>
      </c>
    </row>
    <row r="86" spans="1:6" ht="15.75" x14ac:dyDescent="0.25">
      <c r="A86" s="261">
        <v>97</v>
      </c>
      <c r="B86" s="261" t="s">
        <v>1046</v>
      </c>
      <c r="C86" s="261" t="s">
        <v>565</v>
      </c>
      <c r="D86" s="261" t="s">
        <v>476</v>
      </c>
      <c r="E86" s="262" t="s">
        <v>936</v>
      </c>
      <c r="F86" s="261" t="str">
        <f t="shared" si="1"/>
        <v>Кемеровская область, г. Междуреченск</v>
      </c>
    </row>
    <row r="87" spans="1:6" ht="15.75" x14ac:dyDescent="0.25">
      <c r="A87" s="261">
        <v>90</v>
      </c>
      <c r="B87" s="261" t="s">
        <v>1041</v>
      </c>
      <c r="C87" s="261" t="s">
        <v>517</v>
      </c>
      <c r="D87" s="261" t="s">
        <v>476</v>
      </c>
      <c r="E87" s="262" t="s">
        <v>936</v>
      </c>
      <c r="F87" s="261" t="str">
        <f t="shared" si="1"/>
        <v>Кемеровская область, г. Мыски</v>
      </c>
    </row>
    <row r="88" spans="1:6" ht="15.75" x14ac:dyDescent="0.25">
      <c r="A88" s="261">
        <v>84</v>
      </c>
      <c r="B88" s="261" t="s">
        <v>1061</v>
      </c>
      <c r="C88" s="261" t="s">
        <v>483</v>
      </c>
      <c r="D88" s="261" t="s">
        <v>476</v>
      </c>
      <c r="E88" s="262" t="s">
        <v>936</v>
      </c>
      <c r="F88" s="261" t="str">
        <f t="shared" si="1"/>
        <v>Кемеровская область, г. Новокузнецк</v>
      </c>
    </row>
    <row r="89" spans="1:6" ht="15.75" x14ac:dyDescent="0.25">
      <c r="A89" s="261">
        <v>82</v>
      </c>
      <c r="B89" s="261" t="s">
        <v>1059</v>
      </c>
      <c r="C89" s="261" t="s">
        <v>481</v>
      </c>
      <c r="D89" s="261" t="s">
        <v>476</v>
      </c>
      <c r="E89" s="262" t="s">
        <v>936</v>
      </c>
      <c r="F89" s="261" t="str">
        <f t="shared" si="1"/>
        <v>Кемеровская область, г. Осинники</v>
      </c>
    </row>
    <row r="90" spans="1:6" ht="15.75" x14ac:dyDescent="0.25">
      <c r="A90" s="261">
        <v>93</v>
      </c>
      <c r="B90" s="261" t="s">
        <v>1042</v>
      </c>
      <c r="C90" s="261" t="s">
        <v>520</v>
      </c>
      <c r="D90" s="261" t="s">
        <v>476</v>
      </c>
      <c r="E90" s="262" t="s">
        <v>936</v>
      </c>
      <c r="F90" s="261" t="str">
        <f t="shared" si="1"/>
        <v>Кемеровская область, г. Полысаево</v>
      </c>
    </row>
    <row r="91" spans="1:6" ht="15.75" x14ac:dyDescent="0.25">
      <c r="A91" s="261">
        <v>95</v>
      </c>
      <c r="B91" s="261" t="s">
        <v>1044</v>
      </c>
      <c r="C91" s="261" t="s">
        <v>563</v>
      </c>
      <c r="D91" s="261" t="s">
        <v>476</v>
      </c>
      <c r="E91" s="262" t="s">
        <v>936</v>
      </c>
      <c r="F91" s="261" t="str">
        <f t="shared" si="1"/>
        <v>Кемеровская область, г. Прокопьевск</v>
      </c>
    </row>
    <row r="92" spans="1:6" ht="15.75" x14ac:dyDescent="0.25">
      <c r="A92" s="261">
        <v>86</v>
      </c>
      <c r="B92" s="261" t="s">
        <v>1063</v>
      </c>
      <c r="C92" s="261" t="s">
        <v>513</v>
      </c>
      <c r="D92" s="261" t="s">
        <v>476</v>
      </c>
      <c r="E92" s="262" t="s">
        <v>936</v>
      </c>
      <c r="F92" s="261" t="str">
        <f t="shared" si="1"/>
        <v>Кемеровская область, г. Салаир</v>
      </c>
    </row>
    <row r="93" spans="1:6" ht="15.75" x14ac:dyDescent="0.25">
      <c r="A93" s="261">
        <v>92</v>
      </c>
      <c r="B93" s="261" t="s">
        <v>940</v>
      </c>
      <c r="C93" s="261" t="s">
        <v>519</v>
      </c>
      <c r="D93" s="261" t="s">
        <v>476</v>
      </c>
      <c r="E93" s="262" t="s">
        <v>936</v>
      </c>
      <c r="F93" s="261" t="str">
        <f t="shared" si="1"/>
        <v>Кемеровская область, г. Тайга</v>
      </c>
    </row>
    <row r="94" spans="1:6" ht="15.75" x14ac:dyDescent="0.25">
      <c r="A94" s="261">
        <v>81</v>
      </c>
      <c r="B94" s="261" t="s">
        <v>1058</v>
      </c>
      <c r="C94" s="261" t="s">
        <v>480</v>
      </c>
      <c r="D94" s="261" t="s">
        <v>476</v>
      </c>
      <c r="E94" s="262" t="s">
        <v>936</v>
      </c>
      <c r="F94" s="261" t="str">
        <f t="shared" si="1"/>
        <v>Кемеровская область, г. Таштагол</v>
      </c>
    </row>
    <row r="95" spans="1:6" ht="15.75" x14ac:dyDescent="0.25">
      <c r="A95" s="261">
        <v>88</v>
      </c>
      <c r="B95" s="261" t="s">
        <v>937</v>
      </c>
      <c r="C95" s="261" t="s">
        <v>515</v>
      </c>
      <c r="D95" s="261" t="s">
        <v>476</v>
      </c>
      <c r="E95" s="262" t="s">
        <v>936</v>
      </c>
      <c r="F95" s="261" t="str">
        <f t="shared" si="1"/>
        <v>Кемеровская область, г. Топки</v>
      </c>
    </row>
    <row r="96" spans="1:6" ht="15.75" x14ac:dyDescent="0.25">
      <c r="A96" s="261">
        <v>80</v>
      </c>
      <c r="B96" s="261" t="s">
        <v>1057</v>
      </c>
      <c r="C96" s="261" t="s">
        <v>479</v>
      </c>
      <c r="D96" s="261" t="s">
        <v>476</v>
      </c>
      <c r="E96" s="262" t="s">
        <v>936</v>
      </c>
      <c r="F96" s="261" t="str">
        <f t="shared" si="1"/>
        <v>Кемеровская область, г. Юрга</v>
      </c>
    </row>
    <row r="97" spans="1:6" ht="15.75" x14ac:dyDescent="0.25">
      <c r="A97" s="261">
        <v>94</v>
      </c>
      <c r="B97" s="261" t="s">
        <v>1043</v>
      </c>
      <c r="C97" s="261" t="s">
        <v>521</v>
      </c>
      <c r="D97" s="261" t="s">
        <v>476</v>
      </c>
      <c r="E97" s="262" t="s">
        <v>936</v>
      </c>
      <c r="F97" s="261" t="str">
        <f t="shared" si="1"/>
        <v>Кемеровская область, пос. Белогорск</v>
      </c>
    </row>
    <row r="98" spans="1:6" ht="15.75" x14ac:dyDescent="0.25">
      <c r="A98" s="261">
        <v>100</v>
      </c>
      <c r="B98" s="261" t="s">
        <v>1049</v>
      </c>
      <c r="C98" s="261" t="s">
        <v>572</v>
      </c>
      <c r="D98" s="261" t="s">
        <v>476</v>
      </c>
      <c r="E98" s="262" t="s">
        <v>936</v>
      </c>
      <c r="F98" s="261" t="str">
        <f t="shared" si="1"/>
        <v>Кемеровская область, пос. Краснобродский</v>
      </c>
    </row>
    <row r="99" spans="1:6" ht="15.75" x14ac:dyDescent="0.25">
      <c r="A99" s="261">
        <v>79</v>
      </c>
      <c r="B99" s="261" t="s">
        <v>1056</v>
      </c>
      <c r="C99" s="261" t="s">
        <v>478</v>
      </c>
      <c r="D99" s="261" t="s">
        <v>476</v>
      </c>
      <c r="E99" s="262" t="s">
        <v>936</v>
      </c>
      <c r="F99" s="261" t="str">
        <f t="shared" si="1"/>
        <v>Кемеровская область, пос. Мундыбаш</v>
      </c>
    </row>
    <row r="100" spans="1:6" ht="15.75" x14ac:dyDescent="0.25">
      <c r="A100" s="261">
        <v>83</v>
      </c>
      <c r="B100" s="261" t="s">
        <v>1060</v>
      </c>
      <c r="C100" s="261" t="s">
        <v>482</v>
      </c>
      <c r="D100" s="261" t="s">
        <v>476</v>
      </c>
      <c r="E100" s="262" t="s">
        <v>936</v>
      </c>
      <c r="F100" s="261" t="str">
        <f t="shared" si="1"/>
        <v>Кемеровская область, пос. Шерегеш</v>
      </c>
    </row>
    <row r="101" spans="1:6" ht="15.75" x14ac:dyDescent="0.25">
      <c r="A101" s="261">
        <v>89</v>
      </c>
      <c r="B101" s="261" t="s">
        <v>938</v>
      </c>
      <c r="C101" s="261" t="s">
        <v>516</v>
      </c>
      <c r="D101" s="261" t="s">
        <v>476</v>
      </c>
      <c r="E101" s="262" t="s">
        <v>936</v>
      </c>
      <c r="F101" s="261" t="str">
        <f t="shared" si="1"/>
        <v>Кемеровская область, пос. Яшкино</v>
      </c>
    </row>
    <row r="102" spans="1:6" ht="15.75" x14ac:dyDescent="0.25">
      <c r="A102" s="261">
        <v>103</v>
      </c>
      <c r="B102" s="261" t="s">
        <v>833</v>
      </c>
      <c r="C102" s="261" t="s">
        <v>487</v>
      </c>
      <c r="D102" s="261" t="s">
        <v>485</v>
      </c>
      <c r="E102" s="262" t="s">
        <v>817</v>
      </c>
      <c r="F102" s="261" t="str">
        <f t="shared" si="1"/>
        <v>Кировская область, г. Белая Холуница</v>
      </c>
    </row>
    <row r="103" spans="1:6" ht="15.75" x14ac:dyDescent="0.25">
      <c r="A103" s="261">
        <v>101</v>
      </c>
      <c r="B103" s="261" t="s">
        <v>831</v>
      </c>
      <c r="C103" s="261" t="s">
        <v>484</v>
      </c>
      <c r="D103" s="261" t="s">
        <v>485</v>
      </c>
      <c r="E103" s="262" t="s">
        <v>817</v>
      </c>
      <c r="F103" s="261" t="str">
        <f t="shared" si="1"/>
        <v>Кировская область, г. Вятские Поляны</v>
      </c>
    </row>
    <row r="104" spans="1:6" ht="15.75" x14ac:dyDescent="0.25">
      <c r="A104" s="261">
        <v>111</v>
      </c>
      <c r="B104" s="261" t="s">
        <v>841</v>
      </c>
      <c r="C104" s="261" t="s">
        <v>499</v>
      </c>
      <c r="D104" s="261" t="s">
        <v>485</v>
      </c>
      <c r="E104" s="262" t="s">
        <v>817</v>
      </c>
      <c r="F104" s="261" t="str">
        <f t="shared" si="1"/>
        <v>Кировская область, г. Кирово-Чепецк</v>
      </c>
    </row>
    <row r="105" spans="1:6" ht="15.75" x14ac:dyDescent="0.25">
      <c r="A105" s="261">
        <v>105</v>
      </c>
      <c r="B105" s="261" t="s">
        <v>835</v>
      </c>
      <c r="C105" s="261" t="s">
        <v>491</v>
      </c>
      <c r="D105" s="261" t="s">
        <v>485</v>
      </c>
      <c r="E105" s="262" t="s">
        <v>817</v>
      </c>
      <c r="F105" s="261" t="str">
        <f t="shared" si="1"/>
        <v>Кировская область, г. Кирс</v>
      </c>
    </row>
    <row r="106" spans="1:6" ht="15.75" x14ac:dyDescent="0.25">
      <c r="A106" s="261">
        <v>104</v>
      </c>
      <c r="B106" s="261" t="s">
        <v>834</v>
      </c>
      <c r="C106" s="261" t="s">
        <v>488</v>
      </c>
      <c r="D106" s="261" t="s">
        <v>485</v>
      </c>
      <c r="E106" s="262" t="s">
        <v>817</v>
      </c>
      <c r="F106" s="261" t="str">
        <f t="shared" si="1"/>
        <v>Кировская область, г. Луза</v>
      </c>
    </row>
    <row r="107" spans="1:6" ht="15.75" x14ac:dyDescent="0.25">
      <c r="A107" s="261">
        <v>109</v>
      </c>
      <c r="B107" s="261" t="s">
        <v>839</v>
      </c>
      <c r="C107" s="261" t="s">
        <v>497</v>
      </c>
      <c r="D107" s="261" t="s">
        <v>485</v>
      </c>
      <c r="E107" s="262" t="s">
        <v>817</v>
      </c>
      <c r="F107" s="261" t="str">
        <f t="shared" si="1"/>
        <v>Кировская область, г. Омутнинск</v>
      </c>
    </row>
    <row r="108" spans="1:6" ht="15.75" x14ac:dyDescent="0.25">
      <c r="A108" s="261">
        <v>107</v>
      </c>
      <c r="B108" s="261" t="s">
        <v>837</v>
      </c>
      <c r="C108" s="261" t="s">
        <v>493</v>
      </c>
      <c r="D108" s="261" t="s">
        <v>485</v>
      </c>
      <c r="E108" s="262" t="s">
        <v>817</v>
      </c>
      <c r="F108" s="261" t="str">
        <f t="shared" si="1"/>
        <v>Кировская область, г. Уржум</v>
      </c>
    </row>
    <row r="109" spans="1:6" ht="15.75" x14ac:dyDescent="0.25">
      <c r="A109" s="261">
        <v>106</v>
      </c>
      <c r="B109" s="261" t="s">
        <v>836</v>
      </c>
      <c r="C109" s="261" t="s">
        <v>492</v>
      </c>
      <c r="D109" s="261" t="s">
        <v>485</v>
      </c>
      <c r="E109" s="262" t="s">
        <v>817</v>
      </c>
      <c r="F109" s="261" t="str">
        <f t="shared" si="1"/>
        <v>Кировская область, пос. Демьяново</v>
      </c>
    </row>
    <row r="110" spans="1:6" ht="15.75" x14ac:dyDescent="0.25">
      <c r="A110" s="261">
        <v>108</v>
      </c>
      <c r="B110" s="261" t="s">
        <v>838</v>
      </c>
      <c r="C110" s="261" t="s">
        <v>496</v>
      </c>
      <c r="D110" s="261" t="s">
        <v>485</v>
      </c>
      <c r="E110" s="262" t="s">
        <v>817</v>
      </c>
      <c r="F110" s="261" t="str">
        <f t="shared" si="1"/>
        <v>Кировская область, пос. Красная Поляна</v>
      </c>
    </row>
    <row r="111" spans="1:6" ht="15.75" x14ac:dyDescent="0.25">
      <c r="A111" s="261">
        <v>102</v>
      </c>
      <c r="B111" s="261" t="s">
        <v>832</v>
      </c>
      <c r="C111" s="261" t="s">
        <v>486</v>
      </c>
      <c r="D111" s="261" t="s">
        <v>485</v>
      </c>
      <c r="E111" s="262" t="s">
        <v>817</v>
      </c>
      <c r="F111" s="261" t="str">
        <f t="shared" si="1"/>
        <v>Кировская область, пос. Мурыгино</v>
      </c>
    </row>
    <row r="112" spans="1:6" ht="15.75" x14ac:dyDescent="0.25">
      <c r="A112" s="261">
        <v>110</v>
      </c>
      <c r="B112" s="261" t="s">
        <v>840</v>
      </c>
      <c r="C112" s="261" t="s">
        <v>498</v>
      </c>
      <c r="D112" s="261" t="s">
        <v>485</v>
      </c>
      <c r="E112" s="262" t="s">
        <v>817</v>
      </c>
      <c r="F112" s="261" t="str">
        <f t="shared" si="1"/>
        <v>Кировская область, пос. Стрижи</v>
      </c>
    </row>
    <row r="113" spans="1:6" ht="15.75" x14ac:dyDescent="0.25">
      <c r="A113" s="261">
        <v>113</v>
      </c>
      <c r="B113" s="261" t="s">
        <v>911</v>
      </c>
      <c r="C113" s="261" t="s">
        <v>341</v>
      </c>
      <c r="D113" s="261" t="s">
        <v>340</v>
      </c>
      <c r="E113" s="262" t="s">
        <v>792</v>
      </c>
      <c r="F113" s="261" t="str">
        <f t="shared" si="1"/>
        <v>Костромская область, г. Галич</v>
      </c>
    </row>
    <row r="114" spans="1:6" ht="15.75" x14ac:dyDescent="0.25">
      <c r="A114" s="261">
        <v>112</v>
      </c>
      <c r="B114" s="261" t="s">
        <v>910</v>
      </c>
      <c r="C114" s="261" t="s">
        <v>339</v>
      </c>
      <c r="D114" s="261" t="s">
        <v>340</v>
      </c>
      <c r="E114" s="262" t="s">
        <v>792</v>
      </c>
      <c r="F114" s="261" t="str">
        <f t="shared" si="1"/>
        <v>Костромская область, г. Мантурово</v>
      </c>
    </row>
    <row r="115" spans="1:6" ht="15.75" x14ac:dyDescent="0.25">
      <c r="A115" s="261">
        <v>114</v>
      </c>
      <c r="B115" s="261" t="s">
        <v>945</v>
      </c>
      <c r="C115" s="261" t="s">
        <v>350</v>
      </c>
      <c r="D115" s="261" t="s">
        <v>351</v>
      </c>
      <c r="E115" s="262" t="s">
        <v>936</v>
      </c>
      <c r="F115" s="261" t="str">
        <f t="shared" si="1"/>
        <v>Красноярский край, г. Бородино</v>
      </c>
    </row>
    <row r="116" spans="1:6" ht="15.75" x14ac:dyDescent="0.25">
      <c r="A116" s="261">
        <v>117</v>
      </c>
      <c r="B116" s="261" t="s">
        <v>886</v>
      </c>
      <c r="C116" s="261" t="s">
        <v>258</v>
      </c>
      <c r="D116" s="261" t="s">
        <v>351</v>
      </c>
      <c r="E116" s="262" t="s">
        <v>936</v>
      </c>
      <c r="F116" s="261" t="str">
        <f t="shared" si="1"/>
        <v>Красноярский край, г. Железногорск</v>
      </c>
    </row>
    <row r="117" spans="1:6" ht="15.75" x14ac:dyDescent="0.25">
      <c r="A117" s="261">
        <v>115</v>
      </c>
      <c r="B117" s="261" t="s">
        <v>946</v>
      </c>
      <c r="C117" s="261" t="s">
        <v>352</v>
      </c>
      <c r="D117" s="261" t="s">
        <v>351</v>
      </c>
      <c r="E117" s="262" t="s">
        <v>936</v>
      </c>
      <c r="F117" s="261" t="str">
        <f t="shared" si="1"/>
        <v>Красноярский край, г. Зеленогорск</v>
      </c>
    </row>
    <row r="118" spans="1:6" ht="15.75" x14ac:dyDescent="0.25">
      <c r="A118" s="261">
        <v>118</v>
      </c>
      <c r="B118" s="261" t="s">
        <v>948</v>
      </c>
      <c r="C118" s="261" t="s">
        <v>358</v>
      </c>
      <c r="D118" s="261" t="s">
        <v>351</v>
      </c>
      <c r="E118" s="262" t="s">
        <v>936</v>
      </c>
      <c r="F118" s="261" t="str">
        <f t="shared" si="1"/>
        <v>Красноярский край, г. Лесосибирск</v>
      </c>
    </row>
    <row r="119" spans="1:6" ht="15.75" x14ac:dyDescent="0.25">
      <c r="A119" s="261">
        <v>116</v>
      </c>
      <c r="B119" s="261" t="s">
        <v>947</v>
      </c>
      <c r="C119" s="261" t="s">
        <v>357</v>
      </c>
      <c r="D119" s="261" t="s">
        <v>351</v>
      </c>
      <c r="E119" s="262" t="s">
        <v>936</v>
      </c>
      <c r="F119" s="261" t="str">
        <f t="shared" si="1"/>
        <v>Красноярский край, г. Норильск</v>
      </c>
    </row>
    <row r="120" spans="1:6" ht="15.75" x14ac:dyDescent="0.25">
      <c r="A120" s="261">
        <v>121</v>
      </c>
      <c r="B120" s="261" t="s">
        <v>1021</v>
      </c>
      <c r="C120" s="261" t="s">
        <v>571</v>
      </c>
      <c r="D120" s="261" t="s">
        <v>569</v>
      </c>
      <c r="E120" s="262" t="s">
        <v>950</v>
      </c>
      <c r="F120" s="261" t="str">
        <f t="shared" si="1"/>
        <v>Курганская область, г. Далматово</v>
      </c>
    </row>
    <row r="121" spans="1:6" ht="15.75" x14ac:dyDescent="0.25">
      <c r="A121" s="261">
        <v>119</v>
      </c>
      <c r="B121" s="261" t="s">
        <v>1019</v>
      </c>
      <c r="C121" s="261" t="s">
        <v>568</v>
      </c>
      <c r="D121" s="261" t="s">
        <v>569</v>
      </c>
      <c r="E121" s="262" t="s">
        <v>950</v>
      </c>
      <c r="F121" s="261" t="str">
        <f t="shared" si="1"/>
        <v>Курганская область, г. Катайск</v>
      </c>
    </row>
    <row r="122" spans="1:6" ht="15.75" x14ac:dyDescent="0.25">
      <c r="A122" s="261">
        <v>120</v>
      </c>
      <c r="B122" s="261" t="s">
        <v>1020</v>
      </c>
      <c r="C122" s="261" t="s">
        <v>570</v>
      </c>
      <c r="D122" s="261" t="s">
        <v>569</v>
      </c>
      <c r="E122" s="262" t="s">
        <v>950</v>
      </c>
      <c r="F122" s="261" t="str">
        <f t="shared" si="1"/>
        <v>Курганская область, г. Петухово</v>
      </c>
    </row>
    <row r="123" spans="1:6" ht="31.5" x14ac:dyDescent="0.25">
      <c r="A123" s="261">
        <v>122</v>
      </c>
      <c r="B123" s="261" t="s">
        <v>1022</v>
      </c>
      <c r="C123" s="261" t="s">
        <v>573</v>
      </c>
      <c r="D123" s="261" t="s">
        <v>569</v>
      </c>
      <c r="E123" s="262" t="s">
        <v>950</v>
      </c>
      <c r="F123" s="261" t="str">
        <f t="shared" si="1"/>
        <v>Курганская область, пос. Варгаши</v>
      </c>
    </row>
    <row r="124" spans="1:6" ht="15.75" x14ac:dyDescent="0.25">
      <c r="A124" s="261">
        <v>123</v>
      </c>
      <c r="B124" s="261" t="s">
        <v>886</v>
      </c>
      <c r="C124" s="261" t="s">
        <v>258</v>
      </c>
      <c r="D124" s="261" t="s">
        <v>259</v>
      </c>
      <c r="E124" s="262" t="s">
        <v>792</v>
      </c>
      <c r="F124" s="261" t="str">
        <f t="shared" si="1"/>
        <v>Курская область, г. Железногорск</v>
      </c>
    </row>
    <row r="125" spans="1:6" ht="15.75" x14ac:dyDescent="0.25">
      <c r="A125" s="261">
        <v>124</v>
      </c>
      <c r="B125" s="261" t="s">
        <v>887</v>
      </c>
      <c r="C125" s="261" t="s">
        <v>300</v>
      </c>
      <c r="D125" s="261" t="s">
        <v>301</v>
      </c>
      <c r="E125" s="262" t="s">
        <v>861</v>
      </c>
      <c r="F125" s="261" t="str">
        <f t="shared" si="1"/>
        <v>Ленинградская область, г. Пикалево</v>
      </c>
    </row>
    <row r="126" spans="1:6" ht="15.75" x14ac:dyDescent="0.25">
      <c r="A126" s="261">
        <v>125</v>
      </c>
      <c r="B126" s="261" t="s">
        <v>888</v>
      </c>
      <c r="C126" s="261" t="s">
        <v>305</v>
      </c>
      <c r="D126" s="261" t="s">
        <v>301</v>
      </c>
      <c r="E126" s="262" t="s">
        <v>861</v>
      </c>
      <c r="F126" s="261" t="str">
        <f t="shared" si="1"/>
        <v>Ленинградская область, г. Сланцы</v>
      </c>
    </row>
    <row r="127" spans="1:6" ht="15.75" x14ac:dyDescent="0.25">
      <c r="A127" s="261">
        <v>126</v>
      </c>
      <c r="B127" s="261" t="s">
        <v>889</v>
      </c>
      <c r="C127" s="261" t="s">
        <v>308</v>
      </c>
      <c r="D127" s="261" t="s">
        <v>301</v>
      </c>
      <c r="E127" s="262" t="s">
        <v>861</v>
      </c>
      <c r="F127" s="261" t="str">
        <f t="shared" si="1"/>
        <v>Ленинградская область, г. Сясьстрой</v>
      </c>
    </row>
    <row r="128" spans="1:6" ht="15.75" x14ac:dyDescent="0.25">
      <c r="A128" s="261">
        <v>127</v>
      </c>
      <c r="B128" s="261" t="s">
        <v>890</v>
      </c>
      <c r="C128" s="261" t="s">
        <v>262</v>
      </c>
      <c r="D128" s="261" t="s">
        <v>263</v>
      </c>
      <c r="E128" s="262" t="s">
        <v>792</v>
      </c>
      <c r="F128" s="261" t="str">
        <f t="shared" si="1"/>
        <v>Липецкая область, г. Лебедянь</v>
      </c>
    </row>
    <row r="129" spans="1:6" ht="15.75" x14ac:dyDescent="0.25">
      <c r="A129" s="261">
        <v>133</v>
      </c>
      <c r="B129" s="261" t="s">
        <v>896</v>
      </c>
      <c r="C129" s="261" t="s">
        <v>388</v>
      </c>
      <c r="D129" s="261" t="s">
        <v>377</v>
      </c>
      <c r="E129" s="262" t="s">
        <v>861</v>
      </c>
      <c r="F129" s="261" t="str">
        <f t="shared" si="1"/>
        <v>Мурманская область, г. Заполярный</v>
      </c>
    </row>
    <row r="130" spans="1:6" ht="31.5" x14ac:dyDescent="0.25">
      <c r="A130" s="261">
        <v>128</v>
      </c>
      <c r="B130" s="261" t="s">
        <v>891</v>
      </c>
      <c r="C130" s="261" t="s">
        <v>376</v>
      </c>
      <c r="D130" s="261" t="s">
        <v>377</v>
      </c>
      <c r="E130" s="262" t="s">
        <v>861</v>
      </c>
      <c r="F130" s="261" t="str">
        <f t="shared" si="1"/>
        <v>Мурманская область, г. Кировск</v>
      </c>
    </row>
    <row r="131" spans="1:6" ht="15.75" x14ac:dyDescent="0.25">
      <c r="A131" s="261">
        <v>129</v>
      </c>
      <c r="B131" s="261" t="s">
        <v>892</v>
      </c>
      <c r="C131" s="261" t="s">
        <v>378</v>
      </c>
      <c r="D131" s="261" t="s">
        <v>377</v>
      </c>
      <c r="E131" s="262" t="s">
        <v>861</v>
      </c>
      <c r="F131" s="261" t="str">
        <f t="shared" ref="F131:F194" si="2">CONCATENATE(D131,", ",C131)</f>
        <v>Мурманская область, г. Ковдор</v>
      </c>
    </row>
    <row r="132" spans="1:6" ht="15.75" x14ac:dyDescent="0.25">
      <c r="A132" s="261">
        <v>132</v>
      </c>
      <c r="B132" s="261" t="s">
        <v>895</v>
      </c>
      <c r="C132" s="261" t="s">
        <v>387</v>
      </c>
      <c r="D132" s="261" t="s">
        <v>377</v>
      </c>
      <c r="E132" s="262" t="s">
        <v>861</v>
      </c>
      <c r="F132" s="261" t="str">
        <f t="shared" si="2"/>
        <v>Мурманская область, г. Мончегорск</v>
      </c>
    </row>
    <row r="133" spans="1:6" ht="15.75" x14ac:dyDescent="0.25">
      <c r="A133" s="261">
        <v>134</v>
      </c>
      <c r="B133" s="261" t="s">
        <v>897</v>
      </c>
      <c r="C133" s="261" t="s">
        <v>389</v>
      </c>
      <c r="D133" s="261" t="s">
        <v>377</v>
      </c>
      <c r="E133" s="262" t="s">
        <v>861</v>
      </c>
      <c r="F133" s="261" t="str">
        <f t="shared" si="2"/>
        <v>Мурманская область, г. Оленегорск</v>
      </c>
    </row>
    <row r="134" spans="1:6" ht="15.75" x14ac:dyDescent="0.25">
      <c r="A134" s="261">
        <v>131</v>
      </c>
      <c r="B134" s="261" t="s">
        <v>894</v>
      </c>
      <c r="C134" s="261" t="s">
        <v>386</v>
      </c>
      <c r="D134" s="261" t="s">
        <v>377</v>
      </c>
      <c r="E134" s="262" t="s">
        <v>861</v>
      </c>
      <c r="F134" s="261" t="str">
        <f t="shared" si="2"/>
        <v>Мурманская область, пос. Никель</v>
      </c>
    </row>
    <row r="135" spans="1:6" ht="15.75" x14ac:dyDescent="0.25">
      <c r="A135" s="261">
        <v>130</v>
      </c>
      <c r="B135" s="261" t="s">
        <v>893</v>
      </c>
      <c r="C135" s="261" t="s">
        <v>379</v>
      </c>
      <c r="D135" s="261" t="s">
        <v>377</v>
      </c>
      <c r="E135" s="262" t="s">
        <v>861</v>
      </c>
      <c r="F135" s="261" t="str">
        <f t="shared" si="2"/>
        <v>Мурманская область, пос. Ревда</v>
      </c>
    </row>
    <row r="136" spans="1:6" ht="15.75" x14ac:dyDescent="0.25">
      <c r="A136" s="261">
        <v>145</v>
      </c>
      <c r="B136" s="261" t="s">
        <v>923</v>
      </c>
      <c r="C136" s="261" t="s">
        <v>276</v>
      </c>
      <c r="D136" s="264" t="s">
        <v>266</v>
      </c>
      <c r="E136" s="262" t="s">
        <v>817</v>
      </c>
      <c r="F136" s="261" t="str">
        <f t="shared" si="2"/>
        <v>Нижегородская область, г. Балахна</v>
      </c>
    </row>
    <row r="137" spans="1:6" ht="15.75" x14ac:dyDescent="0.25">
      <c r="A137" s="261">
        <v>142</v>
      </c>
      <c r="B137" s="261" t="s">
        <v>920</v>
      </c>
      <c r="C137" s="261" t="s">
        <v>273</v>
      </c>
      <c r="D137" s="264" t="s">
        <v>266</v>
      </c>
      <c r="E137" s="262" t="s">
        <v>817</v>
      </c>
      <c r="F137" s="261" t="str">
        <f t="shared" si="2"/>
        <v>Нижегородская область, г. Володарск</v>
      </c>
    </row>
    <row r="138" spans="1:6" ht="15.75" x14ac:dyDescent="0.25">
      <c r="A138" s="261">
        <v>139</v>
      </c>
      <c r="B138" s="261" t="s">
        <v>917</v>
      </c>
      <c r="C138" s="261" t="s">
        <v>270</v>
      </c>
      <c r="D138" s="264" t="s">
        <v>266</v>
      </c>
      <c r="E138" s="262" t="s">
        <v>817</v>
      </c>
      <c r="F138" s="261" t="str">
        <f t="shared" si="2"/>
        <v>Нижегородская область, г. Ворсма</v>
      </c>
    </row>
    <row r="139" spans="1:6" ht="15.75" x14ac:dyDescent="0.25">
      <c r="A139" s="261">
        <v>146</v>
      </c>
      <c r="B139" s="261" t="s">
        <v>924</v>
      </c>
      <c r="C139" s="261" t="s">
        <v>277</v>
      </c>
      <c r="D139" s="264" t="s">
        <v>266</v>
      </c>
      <c r="E139" s="262" t="s">
        <v>817</v>
      </c>
      <c r="F139" s="261" t="str">
        <f t="shared" si="2"/>
        <v>Нижегородская область, г. Выкса</v>
      </c>
    </row>
    <row r="140" spans="1:6" ht="15.75" x14ac:dyDescent="0.25">
      <c r="A140" s="261">
        <v>135</v>
      </c>
      <c r="B140" s="261" t="s">
        <v>913</v>
      </c>
      <c r="C140" s="261" t="s">
        <v>265</v>
      </c>
      <c r="D140" s="264" t="s">
        <v>266</v>
      </c>
      <c r="E140" s="262" t="s">
        <v>817</v>
      </c>
      <c r="F140" s="261" t="str">
        <f t="shared" si="2"/>
        <v>Нижегородская область, г. Заволжье</v>
      </c>
    </row>
    <row r="141" spans="1:6" ht="15.75" x14ac:dyDescent="0.25">
      <c r="A141" s="261">
        <v>143</v>
      </c>
      <c r="B141" s="261" t="s">
        <v>921</v>
      </c>
      <c r="C141" s="261" t="s">
        <v>274</v>
      </c>
      <c r="D141" s="264" t="s">
        <v>266</v>
      </c>
      <c r="E141" s="262" t="s">
        <v>817</v>
      </c>
      <c r="F141" s="261" t="str">
        <f t="shared" si="2"/>
        <v>Нижегородская область, г. Княгинино</v>
      </c>
    </row>
    <row r="142" spans="1:6" ht="15.75" x14ac:dyDescent="0.25">
      <c r="A142" s="261">
        <v>138</v>
      </c>
      <c r="B142" s="261" t="s">
        <v>916</v>
      </c>
      <c r="C142" s="261" t="s">
        <v>269</v>
      </c>
      <c r="D142" s="264" t="s">
        <v>266</v>
      </c>
      <c r="E142" s="262" t="s">
        <v>817</v>
      </c>
      <c r="F142" s="261" t="str">
        <f t="shared" si="2"/>
        <v>Нижегородская область, г. Кулебаки</v>
      </c>
    </row>
    <row r="143" spans="1:6" ht="15.75" x14ac:dyDescent="0.25">
      <c r="A143" s="261">
        <v>137</v>
      </c>
      <c r="B143" s="261" t="s">
        <v>915</v>
      </c>
      <c r="C143" s="261" t="s">
        <v>268</v>
      </c>
      <c r="D143" s="264" t="s">
        <v>266</v>
      </c>
      <c r="E143" s="262" t="s">
        <v>817</v>
      </c>
      <c r="F143" s="261" t="str">
        <f t="shared" si="2"/>
        <v>Нижегородская область, г. Навашино</v>
      </c>
    </row>
    <row r="144" spans="1:6" ht="15.75" x14ac:dyDescent="0.25">
      <c r="A144" s="261">
        <v>141</v>
      </c>
      <c r="B144" s="261" t="s">
        <v>919</v>
      </c>
      <c r="C144" s="261" t="s">
        <v>272</v>
      </c>
      <c r="D144" s="264" t="s">
        <v>266</v>
      </c>
      <c r="E144" s="262" t="s">
        <v>817</v>
      </c>
      <c r="F144" s="261" t="str">
        <f t="shared" si="2"/>
        <v>Нижегородская область, г. Павлово</v>
      </c>
    </row>
    <row r="145" spans="1:6" ht="15.75" x14ac:dyDescent="0.25">
      <c r="A145" s="261">
        <v>140</v>
      </c>
      <c r="B145" s="261" t="s">
        <v>918</v>
      </c>
      <c r="C145" s="261" t="s">
        <v>271</v>
      </c>
      <c r="D145" s="264" t="s">
        <v>266</v>
      </c>
      <c r="E145" s="262" t="s">
        <v>817</v>
      </c>
      <c r="F145" s="261" t="str">
        <f t="shared" si="2"/>
        <v>Нижегородская область, г. Первомайск</v>
      </c>
    </row>
    <row r="146" spans="1:6" ht="31.5" x14ac:dyDescent="0.25">
      <c r="A146" s="261">
        <v>136</v>
      </c>
      <c r="B146" s="261" t="s">
        <v>914</v>
      </c>
      <c r="C146" s="261" t="s">
        <v>267</v>
      </c>
      <c r="D146" s="264" t="s">
        <v>266</v>
      </c>
      <c r="E146" s="262" t="s">
        <v>817</v>
      </c>
      <c r="F146" s="261" t="str">
        <f t="shared" si="2"/>
        <v>Нижегородская область, пос. Мухтолово</v>
      </c>
    </row>
    <row r="147" spans="1:6" ht="31.5" x14ac:dyDescent="0.25">
      <c r="A147" s="261">
        <v>144</v>
      </c>
      <c r="B147" s="261" t="s">
        <v>922</v>
      </c>
      <c r="C147" s="261" t="s">
        <v>275</v>
      </c>
      <c r="D147" s="264" t="s">
        <v>266</v>
      </c>
      <c r="E147" s="262" t="s">
        <v>817</v>
      </c>
      <c r="F147" s="261" t="str">
        <f t="shared" si="2"/>
        <v>Нижегородская область, пос. Решетиха</v>
      </c>
    </row>
    <row r="148" spans="1:6" ht="15.75" x14ac:dyDescent="0.25">
      <c r="A148" s="261">
        <v>150</v>
      </c>
      <c r="B148" s="261" t="s">
        <v>965</v>
      </c>
      <c r="C148" s="261" t="s">
        <v>391</v>
      </c>
      <c r="D148" s="261" t="s">
        <v>381</v>
      </c>
      <c r="E148" s="262" t="s">
        <v>861</v>
      </c>
      <c r="F148" s="261" t="str">
        <f t="shared" si="2"/>
        <v>Новгородская область, г. Боровичи</v>
      </c>
    </row>
    <row r="149" spans="1:6" ht="15.75" x14ac:dyDescent="0.25">
      <c r="A149" s="261">
        <v>148</v>
      </c>
      <c r="B149" s="261" t="s">
        <v>963</v>
      </c>
      <c r="C149" s="261" t="s">
        <v>382</v>
      </c>
      <c r="D149" s="261" t="s">
        <v>381</v>
      </c>
      <c r="E149" s="262" t="s">
        <v>861</v>
      </c>
      <c r="F149" s="261" t="str">
        <f t="shared" si="2"/>
        <v>Новгородская область, г. Пестово</v>
      </c>
    </row>
    <row r="150" spans="1:6" ht="15.75" x14ac:dyDescent="0.25">
      <c r="A150" s="261">
        <v>147</v>
      </c>
      <c r="B150" s="261" t="s">
        <v>962</v>
      </c>
      <c r="C150" s="261" t="s">
        <v>380</v>
      </c>
      <c r="D150" s="261" t="s">
        <v>381</v>
      </c>
      <c r="E150" s="262" t="s">
        <v>861</v>
      </c>
      <c r="F150" s="261" t="str">
        <f t="shared" si="2"/>
        <v>Новгородская область, пос. Краснофарфорный</v>
      </c>
    </row>
    <row r="151" spans="1:6" ht="15.75" x14ac:dyDescent="0.25">
      <c r="A151" s="261">
        <v>149</v>
      </c>
      <c r="B151" s="261" t="s">
        <v>964</v>
      </c>
      <c r="C151" s="261" t="s">
        <v>390</v>
      </c>
      <c r="D151" s="261" t="s">
        <v>381</v>
      </c>
      <c r="E151" s="262" t="s">
        <v>861</v>
      </c>
      <c r="F151" s="261" t="str">
        <f t="shared" si="2"/>
        <v>Новгородская область, пос. Парфино</v>
      </c>
    </row>
    <row r="152" spans="1:6" ht="15.75" x14ac:dyDescent="0.25">
      <c r="A152" s="261">
        <v>151</v>
      </c>
      <c r="B152" s="261" t="s">
        <v>966</v>
      </c>
      <c r="C152" s="261" t="s">
        <v>392</v>
      </c>
      <c r="D152" s="261" t="s">
        <v>381</v>
      </c>
      <c r="E152" s="262" t="s">
        <v>861</v>
      </c>
      <c r="F152" s="261" t="str">
        <f t="shared" si="2"/>
        <v>Новгородская область, пос. Угловка</v>
      </c>
    </row>
    <row r="153" spans="1:6" ht="31.5" x14ac:dyDescent="0.25">
      <c r="A153" s="261">
        <v>153</v>
      </c>
      <c r="B153" s="261" t="s">
        <v>968</v>
      </c>
      <c r="C153" s="261" t="s">
        <v>460</v>
      </c>
      <c r="D153" s="261" t="s">
        <v>454</v>
      </c>
      <c r="E153" s="262" t="s">
        <v>936</v>
      </c>
      <c r="F153" s="261" t="str">
        <f t="shared" si="2"/>
        <v>Новосибирская область, пос. Горный</v>
      </c>
    </row>
    <row r="154" spans="1:6" ht="31.5" x14ac:dyDescent="0.25">
      <c r="A154" s="261">
        <v>152</v>
      </c>
      <c r="B154" s="261" t="s">
        <v>967</v>
      </c>
      <c r="C154" s="261" t="s">
        <v>453</v>
      </c>
      <c r="D154" s="261" t="s">
        <v>454</v>
      </c>
      <c r="E154" s="262" t="s">
        <v>936</v>
      </c>
      <c r="F154" s="261" t="str">
        <f t="shared" si="2"/>
        <v>Новосибирская область, пос. Линево</v>
      </c>
    </row>
    <row r="155" spans="1:6" ht="15.75" x14ac:dyDescent="0.25">
      <c r="A155" s="261">
        <v>154</v>
      </c>
      <c r="B155" s="261" t="s">
        <v>969</v>
      </c>
      <c r="C155" s="261" t="s">
        <v>455</v>
      </c>
      <c r="D155" s="261" t="s">
        <v>456</v>
      </c>
      <c r="E155" s="262" t="s">
        <v>936</v>
      </c>
      <c r="F155" s="261" t="str">
        <f t="shared" si="2"/>
        <v>Омская область, пос. Красный Яр</v>
      </c>
    </row>
    <row r="156" spans="1:6" ht="15.75" x14ac:dyDescent="0.25">
      <c r="A156" s="261">
        <v>159</v>
      </c>
      <c r="B156" s="261" t="s">
        <v>1027</v>
      </c>
      <c r="C156" s="261" t="s">
        <v>317</v>
      </c>
      <c r="D156" s="261" t="s">
        <v>310</v>
      </c>
      <c r="E156" s="262" t="s">
        <v>817</v>
      </c>
      <c r="F156" s="261" t="str">
        <f t="shared" si="2"/>
        <v>Оренбургская область, г. Гай</v>
      </c>
    </row>
    <row r="157" spans="1:6" ht="15.75" x14ac:dyDescent="0.25">
      <c r="A157" s="261">
        <v>156</v>
      </c>
      <c r="B157" s="261" t="s">
        <v>1024</v>
      </c>
      <c r="C157" s="261" t="s">
        <v>311</v>
      </c>
      <c r="D157" s="261" t="s">
        <v>310</v>
      </c>
      <c r="E157" s="262" t="s">
        <v>817</v>
      </c>
      <c r="F157" s="261" t="str">
        <f t="shared" si="2"/>
        <v>Оренбургская область, г. Кувандык</v>
      </c>
    </row>
    <row r="158" spans="1:6" ht="15.75" x14ac:dyDescent="0.25">
      <c r="A158" s="261">
        <v>158</v>
      </c>
      <c r="B158" s="261" t="s">
        <v>1026</v>
      </c>
      <c r="C158" s="261" t="s">
        <v>316</v>
      </c>
      <c r="D158" s="261" t="s">
        <v>310</v>
      </c>
      <c r="E158" s="262" t="s">
        <v>817</v>
      </c>
      <c r="F158" s="261" t="str">
        <f t="shared" si="2"/>
        <v>Оренбургская область, г. Медногорск</v>
      </c>
    </row>
    <row r="159" spans="1:6" ht="15.75" x14ac:dyDescent="0.25">
      <c r="A159" s="261">
        <v>155</v>
      </c>
      <c r="B159" s="261" t="s">
        <v>1023</v>
      </c>
      <c r="C159" s="261" t="s">
        <v>309</v>
      </c>
      <c r="D159" s="261" t="s">
        <v>310</v>
      </c>
      <c r="E159" s="262" t="s">
        <v>817</v>
      </c>
      <c r="F159" s="261" t="str">
        <f t="shared" si="2"/>
        <v>Оренбургская область, г. Новотроицк</v>
      </c>
    </row>
    <row r="160" spans="1:6" ht="15.75" x14ac:dyDescent="0.25">
      <c r="A160" s="261">
        <v>160</v>
      </c>
      <c r="B160" s="261" t="s">
        <v>1028</v>
      </c>
      <c r="C160" s="261" t="s">
        <v>325</v>
      </c>
      <c r="D160" s="261" t="s">
        <v>310</v>
      </c>
      <c r="E160" s="262" t="s">
        <v>817</v>
      </c>
      <c r="F160" s="261" t="str">
        <f t="shared" si="2"/>
        <v>Оренбургская область, г. Соль-Илецк</v>
      </c>
    </row>
    <row r="161" spans="1:6" ht="15.75" x14ac:dyDescent="0.25">
      <c r="A161" s="261">
        <v>161</v>
      </c>
      <c r="B161" s="261" t="s">
        <v>1029</v>
      </c>
      <c r="C161" s="261" t="s">
        <v>326</v>
      </c>
      <c r="D161" s="261" t="s">
        <v>310</v>
      </c>
      <c r="E161" s="262" t="s">
        <v>817</v>
      </c>
      <c r="F161" s="261" t="str">
        <f t="shared" si="2"/>
        <v>Оренбургская область, г. Ясный</v>
      </c>
    </row>
    <row r="162" spans="1:6" ht="15.75" x14ac:dyDescent="0.25">
      <c r="A162" s="261">
        <v>157</v>
      </c>
      <c r="B162" s="261" t="s">
        <v>1025</v>
      </c>
      <c r="C162" s="261" t="s">
        <v>312</v>
      </c>
      <c r="D162" s="261" t="s">
        <v>310</v>
      </c>
      <c r="E162" s="262" t="s">
        <v>817</v>
      </c>
      <c r="F162" s="261" t="str">
        <f t="shared" si="2"/>
        <v>Оренбургская область, пос. Светлый</v>
      </c>
    </row>
    <row r="163" spans="1:6" ht="15.75" x14ac:dyDescent="0.25">
      <c r="A163" s="261">
        <v>162</v>
      </c>
      <c r="B163" s="261" t="s">
        <v>898</v>
      </c>
      <c r="C163" s="261" t="s">
        <v>607</v>
      </c>
      <c r="D163" s="261" t="s">
        <v>608</v>
      </c>
      <c r="E163" s="262" t="s">
        <v>792</v>
      </c>
      <c r="F163" s="261" t="str">
        <f t="shared" si="2"/>
        <v>Орловская область, г. Мценск</v>
      </c>
    </row>
    <row r="164" spans="1:6" ht="15.75" x14ac:dyDescent="0.25">
      <c r="A164" s="261">
        <v>166</v>
      </c>
      <c r="B164" s="261" t="s">
        <v>852</v>
      </c>
      <c r="C164" s="261" t="s">
        <v>328</v>
      </c>
      <c r="D164" s="261" t="s">
        <v>319</v>
      </c>
      <c r="E164" s="262" t="s">
        <v>817</v>
      </c>
      <c r="F164" s="261" t="str">
        <f t="shared" si="2"/>
        <v>Пензенская область, г. Заречный</v>
      </c>
    </row>
    <row r="165" spans="1:6" ht="15.75" x14ac:dyDescent="0.25">
      <c r="A165" s="261">
        <v>164</v>
      </c>
      <c r="B165" s="261" t="s">
        <v>850</v>
      </c>
      <c r="C165" s="261" t="s">
        <v>320</v>
      </c>
      <c r="D165" s="261" t="s">
        <v>319</v>
      </c>
      <c r="E165" s="262" t="s">
        <v>817</v>
      </c>
      <c r="F165" s="261" t="str">
        <f t="shared" si="2"/>
        <v>Пензенская область, г. Никольск</v>
      </c>
    </row>
    <row r="166" spans="1:6" ht="15.75" x14ac:dyDescent="0.25">
      <c r="A166" s="261">
        <v>163</v>
      </c>
      <c r="B166" s="261" t="s">
        <v>849</v>
      </c>
      <c r="C166" s="261" t="s">
        <v>318</v>
      </c>
      <c r="D166" s="261" t="s">
        <v>319</v>
      </c>
      <c r="E166" s="262" t="s">
        <v>817</v>
      </c>
      <c r="F166" s="261" t="str">
        <f t="shared" si="2"/>
        <v>Пензенская область, г. Сердобск</v>
      </c>
    </row>
    <row r="167" spans="1:6" ht="15.75" x14ac:dyDescent="0.25">
      <c r="A167" s="261">
        <v>165</v>
      </c>
      <c r="B167" s="261" t="s">
        <v>851</v>
      </c>
      <c r="C167" s="261" t="s">
        <v>327</v>
      </c>
      <c r="D167" s="261" t="s">
        <v>319</v>
      </c>
      <c r="E167" s="262" t="s">
        <v>817</v>
      </c>
      <c r="F167" s="261" t="str">
        <f t="shared" si="2"/>
        <v>Пензенская область, пос. Мокшан</v>
      </c>
    </row>
    <row r="168" spans="1:6" ht="15.75" x14ac:dyDescent="0.25">
      <c r="A168" s="261">
        <v>171</v>
      </c>
      <c r="B168" s="261" t="s">
        <v>846</v>
      </c>
      <c r="C168" s="261" t="s">
        <v>527</v>
      </c>
      <c r="D168" s="261" t="s">
        <v>523</v>
      </c>
      <c r="E168" s="262" t="s">
        <v>817</v>
      </c>
      <c r="F168" s="261" t="str">
        <f t="shared" si="2"/>
        <v>Пермский край, г. Александровск</v>
      </c>
    </row>
    <row r="169" spans="1:6" ht="15.75" x14ac:dyDescent="0.25">
      <c r="A169" s="261">
        <v>172</v>
      </c>
      <c r="B169" s="261" t="s">
        <v>847</v>
      </c>
      <c r="C169" s="261" t="s">
        <v>528</v>
      </c>
      <c r="D169" s="261" t="s">
        <v>523</v>
      </c>
      <c r="E169" s="262" t="s">
        <v>817</v>
      </c>
      <c r="F169" s="261" t="str">
        <f t="shared" si="2"/>
        <v>Пермский край, г. Горнозаводск</v>
      </c>
    </row>
    <row r="170" spans="1:6" ht="15.75" x14ac:dyDescent="0.25">
      <c r="A170" s="261">
        <v>167</v>
      </c>
      <c r="B170" s="261" t="s">
        <v>842</v>
      </c>
      <c r="C170" s="261" t="s">
        <v>522</v>
      </c>
      <c r="D170" s="261" t="s">
        <v>523</v>
      </c>
      <c r="E170" s="262" t="s">
        <v>817</v>
      </c>
      <c r="F170" s="261" t="str">
        <f t="shared" si="2"/>
        <v>Пермский край, г. Красновишерск</v>
      </c>
    </row>
    <row r="171" spans="1:6" ht="15.75" x14ac:dyDescent="0.25">
      <c r="A171" s="261">
        <v>170</v>
      </c>
      <c r="B171" s="261" t="s">
        <v>845</v>
      </c>
      <c r="C171" s="261" t="s">
        <v>526</v>
      </c>
      <c r="D171" s="261" t="s">
        <v>523</v>
      </c>
      <c r="E171" s="262" t="s">
        <v>817</v>
      </c>
      <c r="F171" s="261" t="str">
        <f t="shared" si="2"/>
        <v>Пермский край, г. Нытва</v>
      </c>
    </row>
    <row r="172" spans="1:6" ht="15.75" x14ac:dyDescent="0.25">
      <c r="A172" s="261">
        <v>168</v>
      </c>
      <c r="B172" s="261" t="s">
        <v>843</v>
      </c>
      <c r="C172" s="261" t="s">
        <v>524</v>
      </c>
      <c r="D172" s="261" t="s">
        <v>523</v>
      </c>
      <c r="E172" s="262" t="s">
        <v>817</v>
      </c>
      <c r="F172" s="261" t="str">
        <f t="shared" si="2"/>
        <v>Пермский край, г. Очер</v>
      </c>
    </row>
    <row r="173" spans="1:6" ht="15.75" x14ac:dyDescent="0.25">
      <c r="A173" s="261">
        <v>169</v>
      </c>
      <c r="B173" s="261" t="s">
        <v>844</v>
      </c>
      <c r="C173" s="261" t="s">
        <v>525</v>
      </c>
      <c r="D173" s="261" t="s">
        <v>523</v>
      </c>
      <c r="E173" s="262" t="s">
        <v>817</v>
      </c>
      <c r="F173" s="261" t="str">
        <f t="shared" si="2"/>
        <v>Пермский край, г. Чусовой</v>
      </c>
    </row>
    <row r="174" spans="1:6" ht="15.75" x14ac:dyDescent="0.25">
      <c r="A174" s="261">
        <v>173</v>
      </c>
      <c r="B174" s="261" t="s">
        <v>848</v>
      </c>
      <c r="C174" s="261" t="s">
        <v>529</v>
      </c>
      <c r="D174" s="261" t="s">
        <v>523</v>
      </c>
      <c r="E174" s="262" t="s">
        <v>817</v>
      </c>
      <c r="F174" s="261" t="str">
        <f t="shared" si="2"/>
        <v>Пермский край, пос. Юго-Камский</v>
      </c>
    </row>
    <row r="175" spans="1:6" ht="15.75" x14ac:dyDescent="0.25">
      <c r="A175" s="261">
        <v>180</v>
      </c>
      <c r="B175" s="261" t="s">
        <v>788</v>
      </c>
      <c r="C175" s="261" t="s">
        <v>434</v>
      </c>
      <c r="D175" s="261" t="s">
        <v>428</v>
      </c>
      <c r="E175" s="262" t="s">
        <v>774</v>
      </c>
      <c r="F175" s="261" t="str">
        <f t="shared" si="2"/>
        <v>Приморский край, г. Арсеньев</v>
      </c>
    </row>
    <row r="176" spans="1:6" ht="15.75" x14ac:dyDescent="0.25">
      <c r="A176" s="261">
        <v>174</v>
      </c>
      <c r="B176" s="261" t="s">
        <v>782</v>
      </c>
      <c r="C176" s="261" t="s">
        <v>427</v>
      </c>
      <c r="D176" s="261" t="s">
        <v>428</v>
      </c>
      <c r="E176" s="262" t="s">
        <v>774</v>
      </c>
      <c r="F176" s="261" t="str">
        <f t="shared" si="2"/>
        <v>Приморский край, г. Дальнегорск</v>
      </c>
    </row>
    <row r="177" spans="1:6" ht="15.75" x14ac:dyDescent="0.25">
      <c r="A177" s="261">
        <v>178</v>
      </c>
      <c r="B177" s="261" t="s">
        <v>786</v>
      </c>
      <c r="C177" s="261" t="s">
        <v>432</v>
      </c>
      <c r="D177" s="261" t="s">
        <v>428</v>
      </c>
      <c r="E177" s="262" t="s">
        <v>774</v>
      </c>
      <c r="F177" s="261" t="str">
        <f t="shared" si="2"/>
        <v>Приморский край, г. Спасск-Дальний</v>
      </c>
    </row>
    <row r="178" spans="1:6" ht="15.75" x14ac:dyDescent="0.25">
      <c r="A178" s="261">
        <v>177</v>
      </c>
      <c r="B178" s="261" t="s">
        <v>785</v>
      </c>
      <c r="C178" s="261" t="s">
        <v>431</v>
      </c>
      <c r="D178" s="261" t="s">
        <v>428</v>
      </c>
      <c r="E178" s="262" t="s">
        <v>774</v>
      </c>
      <c r="F178" s="261" t="str">
        <f t="shared" si="2"/>
        <v>Приморский край, пос. Восток</v>
      </c>
    </row>
    <row r="179" spans="1:6" ht="15.75" x14ac:dyDescent="0.25">
      <c r="A179" s="261">
        <v>182</v>
      </c>
      <c r="B179" s="261" t="s">
        <v>790</v>
      </c>
      <c r="C179" s="261" t="s">
        <v>436</v>
      </c>
      <c r="D179" s="261" t="s">
        <v>428</v>
      </c>
      <c r="E179" s="262" t="s">
        <v>774</v>
      </c>
      <c r="F179" s="261" t="str">
        <f t="shared" si="2"/>
        <v>Приморский край, пос. Липовцы</v>
      </c>
    </row>
    <row r="180" spans="1:6" ht="15.75" x14ac:dyDescent="0.25">
      <c r="A180" s="261">
        <v>179</v>
      </c>
      <c r="B180" s="261" t="s">
        <v>787</v>
      </c>
      <c r="C180" s="261" t="s">
        <v>433</v>
      </c>
      <c r="D180" s="261" t="s">
        <v>428</v>
      </c>
      <c r="E180" s="262" t="s">
        <v>774</v>
      </c>
      <c r="F180" s="261" t="str">
        <f t="shared" si="2"/>
        <v>Приморский край, пос. Лучегорск</v>
      </c>
    </row>
    <row r="181" spans="1:6" ht="15.75" x14ac:dyDescent="0.25">
      <c r="A181" s="261">
        <v>181</v>
      </c>
      <c r="B181" s="261" t="s">
        <v>789</v>
      </c>
      <c r="C181" s="261" t="s">
        <v>435</v>
      </c>
      <c r="D181" s="261" t="s">
        <v>428</v>
      </c>
      <c r="E181" s="262" t="s">
        <v>774</v>
      </c>
      <c r="F181" s="261" t="str">
        <f t="shared" si="2"/>
        <v>Приморский край, пос. Новошахтинский</v>
      </c>
    </row>
    <row r="182" spans="1:6" ht="15.75" x14ac:dyDescent="0.25">
      <c r="A182" s="261">
        <v>176</v>
      </c>
      <c r="B182" s="261" t="s">
        <v>784</v>
      </c>
      <c r="C182" s="261" t="s">
        <v>430</v>
      </c>
      <c r="D182" s="261" t="s">
        <v>428</v>
      </c>
      <c r="E182" s="262" t="s">
        <v>774</v>
      </c>
      <c r="F182" s="261" t="str">
        <f t="shared" si="2"/>
        <v>Приморский край, пос. Ярославский</v>
      </c>
    </row>
    <row r="183" spans="1:6" ht="15.75" x14ac:dyDescent="0.25">
      <c r="A183" s="261">
        <v>175</v>
      </c>
      <c r="B183" s="261" t="s">
        <v>783</v>
      </c>
      <c r="C183" s="261" t="s">
        <v>429</v>
      </c>
      <c r="D183" s="261" t="s">
        <v>428</v>
      </c>
      <c r="E183" s="262" t="s">
        <v>774</v>
      </c>
      <c r="F183" s="261" t="str">
        <f t="shared" si="2"/>
        <v>Приморский край, с. Светлогорье</v>
      </c>
    </row>
    <row r="184" spans="1:6" ht="15.75" x14ac:dyDescent="0.25">
      <c r="A184" s="261">
        <v>183</v>
      </c>
      <c r="B184" s="261" t="s">
        <v>1030</v>
      </c>
      <c r="C184" s="261" t="s">
        <v>752</v>
      </c>
      <c r="D184" s="261" t="s">
        <v>748</v>
      </c>
      <c r="E184" s="262" t="s">
        <v>861</v>
      </c>
      <c r="F184" s="261" t="str">
        <f t="shared" si="2"/>
        <v>Псковская область, г. Печоры</v>
      </c>
    </row>
    <row r="185" spans="1:6" ht="15.75" x14ac:dyDescent="0.25">
      <c r="A185" s="261">
        <v>184</v>
      </c>
      <c r="B185" s="261" t="s">
        <v>1077</v>
      </c>
      <c r="C185" s="261" t="s">
        <v>408</v>
      </c>
      <c r="D185" s="261" t="s">
        <v>409</v>
      </c>
      <c r="E185" s="262" t="s">
        <v>817</v>
      </c>
      <c r="F185" s="261" t="str">
        <f t="shared" si="2"/>
        <v>Республика Башкортостан, г. Белебей</v>
      </c>
    </row>
    <row r="186" spans="1:6" ht="15.75" x14ac:dyDescent="0.25">
      <c r="A186" s="261">
        <v>186</v>
      </c>
      <c r="B186" s="261" t="s">
        <v>1079</v>
      </c>
      <c r="C186" s="261" t="s">
        <v>413</v>
      </c>
      <c r="D186" s="261" t="s">
        <v>409</v>
      </c>
      <c r="E186" s="262" t="s">
        <v>817</v>
      </c>
      <c r="F186" s="261" t="str">
        <f t="shared" si="2"/>
        <v>Республика Башкортостан, г. Белорецк</v>
      </c>
    </row>
    <row r="187" spans="1:6" ht="15.75" x14ac:dyDescent="0.25">
      <c r="A187" s="261">
        <v>189</v>
      </c>
      <c r="B187" s="261" t="s">
        <v>1082</v>
      </c>
      <c r="C187" s="261" t="s">
        <v>416</v>
      </c>
      <c r="D187" s="261" t="s">
        <v>409</v>
      </c>
      <c r="E187" s="262" t="s">
        <v>817</v>
      </c>
      <c r="F187" s="261" t="str">
        <f t="shared" si="2"/>
        <v>Республика Башкортостан, г. Благовещенск</v>
      </c>
    </row>
    <row r="188" spans="1:6" ht="15.75" x14ac:dyDescent="0.25">
      <c r="A188" s="261">
        <v>185</v>
      </c>
      <c r="B188" s="261" t="s">
        <v>1078</v>
      </c>
      <c r="C188" s="261" t="s">
        <v>410</v>
      </c>
      <c r="D188" s="261" t="s">
        <v>409</v>
      </c>
      <c r="E188" s="262" t="s">
        <v>817</v>
      </c>
      <c r="F188" s="261" t="str">
        <f t="shared" si="2"/>
        <v>Республика Башкортостан, г. Кумертау</v>
      </c>
    </row>
    <row r="189" spans="1:6" ht="15.75" x14ac:dyDescent="0.25">
      <c r="A189" s="261">
        <v>187</v>
      </c>
      <c r="B189" s="261" t="s">
        <v>1080</v>
      </c>
      <c r="C189" s="261" t="s">
        <v>414</v>
      </c>
      <c r="D189" s="261" t="s">
        <v>409</v>
      </c>
      <c r="E189" s="262" t="s">
        <v>817</v>
      </c>
      <c r="F189" s="261" t="str">
        <f t="shared" si="2"/>
        <v>Республика Башкортостан, г. Нефтекамск</v>
      </c>
    </row>
    <row r="190" spans="1:6" ht="15.75" x14ac:dyDescent="0.25">
      <c r="A190" s="261">
        <v>188</v>
      </c>
      <c r="B190" s="261" t="s">
        <v>1081</v>
      </c>
      <c r="C190" s="261" t="s">
        <v>415</v>
      </c>
      <c r="D190" s="261" t="s">
        <v>409</v>
      </c>
      <c r="E190" s="262" t="s">
        <v>817</v>
      </c>
      <c r="F190" s="261" t="str">
        <f t="shared" si="2"/>
        <v>Республика Башкортостан, г. Учалы</v>
      </c>
    </row>
    <row r="191" spans="1:6" ht="15.75" x14ac:dyDescent="0.25">
      <c r="A191" s="261">
        <v>192</v>
      </c>
      <c r="B191" s="261" t="s">
        <v>971</v>
      </c>
      <c r="C191" s="261" t="s">
        <v>354</v>
      </c>
      <c r="D191" s="261" t="s">
        <v>349</v>
      </c>
      <c r="E191" s="262" t="s">
        <v>774</v>
      </c>
      <c r="F191" s="261" t="str">
        <f t="shared" si="2"/>
        <v>Республика Бурятия, г. Гусиноозерск</v>
      </c>
    </row>
    <row r="192" spans="1:6" ht="15.75" x14ac:dyDescent="0.25">
      <c r="A192" s="261">
        <v>195</v>
      </c>
      <c r="B192" s="261" t="s">
        <v>974</v>
      </c>
      <c r="C192" s="261" t="s">
        <v>359</v>
      </c>
      <c r="D192" s="261" t="s">
        <v>349</v>
      </c>
      <c r="E192" s="262" t="s">
        <v>774</v>
      </c>
      <c r="F192" s="261" t="str">
        <f t="shared" si="2"/>
        <v>Республика Бурятия, г. Закаменск</v>
      </c>
    </row>
    <row r="193" spans="1:6" ht="15.75" x14ac:dyDescent="0.25">
      <c r="A193" s="261">
        <v>193</v>
      </c>
      <c r="B193" s="261" t="s">
        <v>972</v>
      </c>
      <c r="C193" s="261" t="s">
        <v>355</v>
      </c>
      <c r="D193" s="261" t="s">
        <v>349</v>
      </c>
      <c r="E193" s="262" t="s">
        <v>774</v>
      </c>
      <c r="F193" s="261" t="str">
        <f t="shared" si="2"/>
        <v>Республика Бурятия, г. Северобайкальск</v>
      </c>
    </row>
    <row r="194" spans="1:6" ht="15.75" x14ac:dyDescent="0.25">
      <c r="A194" s="261">
        <v>191</v>
      </c>
      <c r="B194" s="261" t="s">
        <v>926</v>
      </c>
      <c r="C194" s="261" t="s">
        <v>353</v>
      </c>
      <c r="D194" s="261" t="s">
        <v>349</v>
      </c>
      <c r="E194" s="262" t="s">
        <v>774</v>
      </c>
      <c r="F194" s="261" t="str">
        <f t="shared" si="2"/>
        <v>Республика Бурятия, пос. Каменск</v>
      </c>
    </row>
    <row r="195" spans="1:6" ht="15.75" x14ac:dyDescent="0.25">
      <c r="A195" s="261">
        <v>194</v>
      </c>
      <c r="B195" s="261" t="s">
        <v>973</v>
      </c>
      <c r="C195" s="261" t="s">
        <v>356</v>
      </c>
      <c r="D195" s="261" t="s">
        <v>349</v>
      </c>
      <c r="E195" s="262" t="s">
        <v>774</v>
      </c>
      <c r="F195" s="261" t="str">
        <f t="shared" ref="F195:F258" si="3">CONCATENATE(D195,", ",C195)</f>
        <v>Республика Бурятия, пос. Саган-Нур</v>
      </c>
    </row>
    <row r="196" spans="1:6" ht="15.75" x14ac:dyDescent="0.25">
      <c r="A196" s="261">
        <v>190</v>
      </c>
      <c r="B196" s="261" t="s">
        <v>970</v>
      </c>
      <c r="C196" s="261" t="s">
        <v>348</v>
      </c>
      <c r="D196" s="261" t="s">
        <v>349</v>
      </c>
      <c r="E196" s="262" t="s">
        <v>774</v>
      </c>
      <c r="F196" s="261" t="str">
        <f t="shared" si="3"/>
        <v>Республика Бурятия, пос. Селенгинск</v>
      </c>
    </row>
    <row r="197" spans="1:6" ht="15.75" x14ac:dyDescent="0.25">
      <c r="A197" s="261">
        <v>197</v>
      </c>
      <c r="B197" s="261" t="s">
        <v>1032</v>
      </c>
      <c r="C197" s="261" t="s">
        <v>332</v>
      </c>
      <c r="D197" s="261" t="s">
        <v>331</v>
      </c>
      <c r="E197" s="262" t="s">
        <v>797</v>
      </c>
      <c r="F197" s="261" t="str">
        <f t="shared" si="3"/>
        <v>Республика Дагестан, г. Дагестанские Огни</v>
      </c>
    </row>
    <row r="198" spans="1:6" ht="15.75" x14ac:dyDescent="0.25">
      <c r="A198" s="261">
        <v>196</v>
      </c>
      <c r="B198" s="261" t="s">
        <v>1031</v>
      </c>
      <c r="C198" s="261" t="s">
        <v>330</v>
      </c>
      <c r="D198" s="261" t="s">
        <v>331</v>
      </c>
      <c r="E198" s="262" t="s">
        <v>797</v>
      </c>
      <c r="F198" s="261" t="str">
        <f t="shared" si="3"/>
        <v>Республика Дагестан, г. Каспийск</v>
      </c>
    </row>
    <row r="199" spans="1:6" ht="15.75" x14ac:dyDescent="0.25">
      <c r="A199" s="261">
        <v>199</v>
      </c>
      <c r="B199" s="261" t="s">
        <v>869</v>
      </c>
      <c r="C199" s="261" t="s">
        <v>398</v>
      </c>
      <c r="D199" s="261" t="s">
        <v>397</v>
      </c>
      <c r="E199" s="262" t="s">
        <v>861</v>
      </c>
      <c r="F199" s="261" t="str">
        <f t="shared" si="3"/>
        <v>Республика Карелия, г. Кондопога</v>
      </c>
    </row>
    <row r="200" spans="1:6" ht="15.75" x14ac:dyDescent="0.25">
      <c r="A200" s="261">
        <v>206</v>
      </c>
      <c r="B200" s="261" t="s">
        <v>876</v>
      </c>
      <c r="C200" s="261" t="s">
        <v>405</v>
      </c>
      <c r="D200" s="261" t="s">
        <v>397</v>
      </c>
      <c r="E200" s="262" t="s">
        <v>861</v>
      </c>
      <c r="F200" s="261" t="str">
        <f t="shared" si="3"/>
        <v>Республика Карелия, г. Костомукша</v>
      </c>
    </row>
    <row r="201" spans="1:6" ht="15.75" x14ac:dyDescent="0.25">
      <c r="A201" s="261">
        <v>207</v>
      </c>
      <c r="B201" s="261" t="s">
        <v>877</v>
      </c>
      <c r="C201" s="261" t="s">
        <v>406</v>
      </c>
      <c r="D201" s="261" t="s">
        <v>397</v>
      </c>
      <c r="E201" s="262" t="s">
        <v>861</v>
      </c>
      <c r="F201" s="261" t="str">
        <f t="shared" si="3"/>
        <v>Республика Карелия, г. Лахденпохья</v>
      </c>
    </row>
    <row r="202" spans="1:6" ht="15.75" x14ac:dyDescent="0.25">
      <c r="A202" s="261">
        <v>202</v>
      </c>
      <c r="B202" s="261" t="s">
        <v>872</v>
      </c>
      <c r="C202" s="261" t="s">
        <v>401</v>
      </c>
      <c r="D202" s="261" t="s">
        <v>397</v>
      </c>
      <c r="E202" s="262" t="s">
        <v>861</v>
      </c>
      <c r="F202" s="261" t="str">
        <f t="shared" si="3"/>
        <v>Республика Карелия, г. Питкяранта</v>
      </c>
    </row>
    <row r="203" spans="1:6" ht="15.75" x14ac:dyDescent="0.25">
      <c r="A203" s="261">
        <v>203</v>
      </c>
      <c r="B203" s="261" t="s">
        <v>873</v>
      </c>
      <c r="C203" s="261" t="s">
        <v>402</v>
      </c>
      <c r="D203" s="261" t="s">
        <v>397</v>
      </c>
      <c r="E203" s="262" t="s">
        <v>861</v>
      </c>
      <c r="F203" s="261" t="str">
        <f t="shared" si="3"/>
        <v>Республика Карелия, г. Пудож</v>
      </c>
    </row>
    <row r="204" spans="1:6" ht="15.75" x14ac:dyDescent="0.25">
      <c r="A204" s="261">
        <v>204</v>
      </c>
      <c r="B204" s="261" t="s">
        <v>874</v>
      </c>
      <c r="C204" s="261" t="s">
        <v>403</v>
      </c>
      <c r="D204" s="261" t="s">
        <v>397</v>
      </c>
      <c r="E204" s="262" t="s">
        <v>861</v>
      </c>
      <c r="F204" s="261" t="str">
        <f t="shared" si="3"/>
        <v>Республика Карелия, г. Сегежа</v>
      </c>
    </row>
    <row r="205" spans="1:6" ht="15.75" x14ac:dyDescent="0.25">
      <c r="A205" s="261">
        <v>198</v>
      </c>
      <c r="B205" s="261" t="s">
        <v>868</v>
      </c>
      <c r="C205" s="261" t="s">
        <v>396</v>
      </c>
      <c r="D205" s="261" t="s">
        <v>397</v>
      </c>
      <c r="E205" s="262" t="s">
        <v>861</v>
      </c>
      <c r="F205" s="261" t="str">
        <f t="shared" si="3"/>
        <v>Республика Карелия, г. Суоярви</v>
      </c>
    </row>
    <row r="206" spans="1:6" ht="15.75" x14ac:dyDescent="0.25">
      <c r="A206" s="261">
        <v>208</v>
      </c>
      <c r="B206" s="261" t="s">
        <v>878</v>
      </c>
      <c r="C206" s="261" t="s">
        <v>407</v>
      </c>
      <c r="D206" s="261" t="s">
        <v>397</v>
      </c>
      <c r="E206" s="262" t="s">
        <v>861</v>
      </c>
      <c r="F206" s="261" t="str">
        <f t="shared" si="3"/>
        <v>Республика Карелия, пос. Вяртсиля</v>
      </c>
    </row>
    <row r="207" spans="1:6" ht="15.75" x14ac:dyDescent="0.25">
      <c r="A207" s="261">
        <v>200</v>
      </c>
      <c r="B207" s="261" t="s">
        <v>870</v>
      </c>
      <c r="C207" s="261" t="s">
        <v>399</v>
      </c>
      <c r="D207" s="261" t="s">
        <v>397</v>
      </c>
      <c r="E207" s="262" t="s">
        <v>861</v>
      </c>
      <c r="F207" s="261" t="str">
        <f t="shared" si="3"/>
        <v>Республика Карелия, пос. Муезерский</v>
      </c>
    </row>
    <row r="208" spans="1:6" ht="15.75" x14ac:dyDescent="0.25">
      <c r="A208" s="261">
        <v>201</v>
      </c>
      <c r="B208" s="261" t="s">
        <v>871</v>
      </c>
      <c r="C208" s="261" t="s">
        <v>400</v>
      </c>
      <c r="D208" s="261" t="s">
        <v>397</v>
      </c>
      <c r="E208" s="262" t="s">
        <v>861</v>
      </c>
      <c r="F208" s="261" t="str">
        <f t="shared" si="3"/>
        <v>Республика Карелия, пос. Надвоицы</v>
      </c>
    </row>
    <row r="209" spans="1:6" ht="15.75" x14ac:dyDescent="0.25">
      <c r="A209" s="261">
        <v>205</v>
      </c>
      <c r="B209" s="261" t="s">
        <v>875</v>
      </c>
      <c r="C209" s="261" t="s">
        <v>404</v>
      </c>
      <c r="D209" s="261" t="s">
        <v>397</v>
      </c>
      <c r="E209" s="262" t="s">
        <v>861</v>
      </c>
      <c r="F209" s="261" t="str">
        <f t="shared" si="3"/>
        <v>Республика Карелия, пос. Пиндуши</v>
      </c>
    </row>
    <row r="210" spans="1:6" ht="15.75" x14ac:dyDescent="0.25">
      <c r="A210" s="261">
        <v>212</v>
      </c>
      <c r="B210" s="261" t="s">
        <v>882</v>
      </c>
      <c r="C210" s="261" t="s">
        <v>395</v>
      </c>
      <c r="D210" s="261" t="s">
        <v>384</v>
      </c>
      <c r="E210" s="262" t="s">
        <v>861</v>
      </c>
      <c r="F210" s="261" t="str">
        <f t="shared" si="3"/>
        <v>Республика Коми, г. Воркута</v>
      </c>
    </row>
    <row r="211" spans="1:6" ht="15.75" x14ac:dyDescent="0.25">
      <c r="A211" s="261">
        <v>209</v>
      </c>
      <c r="B211" s="261" t="s">
        <v>879</v>
      </c>
      <c r="C211" s="261" t="s">
        <v>383</v>
      </c>
      <c r="D211" s="261" t="s">
        <v>384</v>
      </c>
      <c r="E211" s="262" t="s">
        <v>861</v>
      </c>
      <c r="F211" s="261" t="str">
        <f t="shared" si="3"/>
        <v>Республика Коми, г. Емва</v>
      </c>
    </row>
    <row r="212" spans="1:6" ht="15.75" x14ac:dyDescent="0.25">
      <c r="A212" s="261">
        <v>210</v>
      </c>
      <c r="B212" s="261" t="s">
        <v>880</v>
      </c>
      <c r="C212" s="261" t="s">
        <v>393</v>
      </c>
      <c r="D212" s="261" t="s">
        <v>384</v>
      </c>
      <c r="E212" s="262" t="s">
        <v>861</v>
      </c>
      <c r="F212" s="261" t="str">
        <f t="shared" si="3"/>
        <v>Республика Коми, г. Инта</v>
      </c>
    </row>
    <row r="213" spans="1:6" ht="15.75" x14ac:dyDescent="0.25">
      <c r="A213" s="261">
        <v>211</v>
      </c>
      <c r="B213" s="261" t="s">
        <v>881</v>
      </c>
      <c r="C213" s="261" t="s">
        <v>394</v>
      </c>
      <c r="D213" s="261" t="s">
        <v>384</v>
      </c>
      <c r="E213" s="262" t="s">
        <v>861</v>
      </c>
      <c r="F213" s="261" t="str">
        <f t="shared" si="3"/>
        <v>Республика Коми, пос. Жешарт</v>
      </c>
    </row>
    <row r="214" spans="1:6" ht="15.75" x14ac:dyDescent="0.25">
      <c r="A214" s="261">
        <v>214</v>
      </c>
      <c r="B214" s="261" t="s">
        <v>976</v>
      </c>
      <c r="C214" s="261" t="s">
        <v>457</v>
      </c>
      <c r="D214" s="261" t="s">
        <v>450</v>
      </c>
      <c r="E214" s="262" t="s">
        <v>884</v>
      </c>
      <c r="F214" s="261" t="str">
        <f t="shared" si="3"/>
        <v>Республика Крым, г. Армянск</v>
      </c>
    </row>
    <row r="215" spans="1:6" ht="15.75" x14ac:dyDescent="0.25">
      <c r="A215" s="261">
        <v>213</v>
      </c>
      <c r="B215" s="261" t="s">
        <v>975</v>
      </c>
      <c r="C215" s="261" t="s">
        <v>449</v>
      </c>
      <c r="D215" s="261" t="s">
        <v>450</v>
      </c>
      <c r="E215" s="262" t="s">
        <v>884</v>
      </c>
      <c r="F215" s="261" t="str">
        <f t="shared" si="3"/>
        <v>Республика Крым, г. Красноперекопск</v>
      </c>
    </row>
    <row r="216" spans="1:6" ht="15.75" x14ac:dyDescent="0.25">
      <c r="A216" s="261">
        <v>215</v>
      </c>
      <c r="B216" s="261" t="s">
        <v>816</v>
      </c>
      <c r="C216" s="261" t="s">
        <v>753</v>
      </c>
      <c r="D216" s="261" t="s">
        <v>749</v>
      </c>
      <c r="E216" s="262" t="s">
        <v>817</v>
      </c>
      <c r="F216" s="261" t="str">
        <f t="shared" si="3"/>
        <v>Республика Марий Эл, г. Козьмодемьянск</v>
      </c>
    </row>
    <row r="217" spans="1:6" ht="15.75" x14ac:dyDescent="0.25">
      <c r="A217" s="261">
        <v>217</v>
      </c>
      <c r="B217" s="261" t="s">
        <v>1084</v>
      </c>
      <c r="C217" s="261" t="s">
        <v>532</v>
      </c>
      <c r="D217" s="261" t="s">
        <v>531</v>
      </c>
      <c r="E217" s="262" t="s">
        <v>817</v>
      </c>
      <c r="F217" s="261" t="str">
        <f t="shared" si="3"/>
        <v>Республика Мордовия, г. Рузаевка</v>
      </c>
    </row>
    <row r="218" spans="1:6" ht="15.75" x14ac:dyDescent="0.25">
      <c r="A218" s="261">
        <v>221</v>
      </c>
      <c r="B218" s="261" t="s">
        <v>1088</v>
      </c>
      <c r="C218" s="261" t="s">
        <v>536</v>
      </c>
      <c r="D218" s="261" t="s">
        <v>531</v>
      </c>
      <c r="E218" s="262" t="s">
        <v>817</v>
      </c>
      <c r="F218" s="261" t="str">
        <f t="shared" si="3"/>
        <v>Республика Мордовия, пос. Атяшево</v>
      </c>
    </row>
    <row r="219" spans="1:6" ht="15.75" x14ac:dyDescent="0.25">
      <c r="A219" s="261">
        <v>218</v>
      </c>
      <c r="B219" s="261" t="s">
        <v>1085</v>
      </c>
      <c r="C219" s="261" t="s">
        <v>533</v>
      </c>
      <c r="D219" s="261" t="s">
        <v>531</v>
      </c>
      <c r="E219" s="262" t="s">
        <v>817</v>
      </c>
      <c r="F219" s="261" t="str">
        <f t="shared" si="3"/>
        <v>Республика Мордовия, пос. Кадошкино</v>
      </c>
    </row>
    <row r="220" spans="1:6" ht="15.75" x14ac:dyDescent="0.25">
      <c r="A220" s="261">
        <v>220</v>
      </c>
      <c r="B220" s="261" t="s">
        <v>1087</v>
      </c>
      <c r="C220" s="261" t="s">
        <v>535</v>
      </c>
      <c r="D220" s="261" t="s">
        <v>531</v>
      </c>
      <c r="E220" s="262" t="s">
        <v>817</v>
      </c>
      <c r="F220" s="261" t="str">
        <f t="shared" si="3"/>
        <v>Республика Мордовия, пос. Комсомольский</v>
      </c>
    </row>
    <row r="221" spans="1:6" ht="15.75" x14ac:dyDescent="0.25">
      <c r="A221" s="261">
        <v>219</v>
      </c>
      <c r="B221" s="261" t="s">
        <v>1086</v>
      </c>
      <c r="C221" s="261" t="s">
        <v>534</v>
      </c>
      <c r="D221" s="261" t="s">
        <v>531</v>
      </c>
      <c r="E221" s="262" t="s">
        <v>817</v>
      </c>
      <c r="F221" s="261" t="str">
        <f t="shared" si="3"/>
        <v>Республика Мордовия, пос. Тургенево</v>
      </c>
    </row>
    <row r="222" spans="1:6" ht="15.75" x14ac:dyDescent="0.25">
      <c r="A222" s="261">
        <v>216</v>
      </c>
      <c r="B222" s="261" t="s">
        <v>1083</v>
      </c>
      <c r="C222" s="261" t="s">
        <v>530</v>
      </c>
      <c r="D222" s="261" t="s">
        <v>531</v>
      </c>
      <c r="E222" s="262" t="s">
        <v>817</v>
      </c>
      <c r="F222" s="261" t="str">
        <f t="shared" si="3"/>
        <v>Республика Мордовия, пос. Умет</v>
      </c>
    </row>
    <row r="223" spans="1:6" ht="15.75" x14ac:dyDescent="0.25">
      <c r="A223" s="261">
        <v>227</v>
      </c>
      <c r="B223" s="261" t="s">
        <v>823</v>
      </c>
      <c r="C223" s="261" t="s">
        <v>294</v>
      </c>
      <c r="D223" s="261" t="s">
        <v>283</v>
      </c>
      <c r="E223" s="262" t="s">
        <v>774</v>
      </c>
      <c r="F223" s="261" t="str">
        <f t="shared" si="3"/>
        <v>Республика Саха (Якутия), г. Мирный</v>
      </c>
    </row>
    <row r="224" spans="1:6" ht="15.75" x14ac:dyDescent="0.25">
      <c r="A224" s="261">
        <v>223</v>
      </c>
      <c r="B224" s="261" t="s">
        <v>819</v>
      </c>
      <c r="C224" s="261" t="s">
        <v>284</v>
      </c>
      <c r="D224" s="261" t="s">
        <v>283</v>
      </c>
      <c r="E224" s="262" t="s">
        <v>774</v>
      </c>
      <c r="F224" s="261" t="str">
        <f t="shared" si="3"/>
        <v>Республика Саха (Якутия), г. Нерюнгри</v>
      </c>
    </row>
    <row r="225" spans="1:6" ht="15.75" x14ac:dyDescent="0.25">
      <c r="A225" s="261">
        <v>222</v>
      </c>
      <c r="B225" s="261" t="s">
        <v>818</v>
      </c>
      <c r="C225" s="261" t="s">
        <v>282</v>
      </c>
      <c r="D225" s="261" t="s">
        <v>283</v>
      </c>
      <c r="E225" s="262" t="s">
        <v>774</v>
      </c>
      <c r="F225" s="261" t="str">
        <f t="shared" si="3"/>
        <v>Республика Саха (Якутия), г. Удачный</v>
      </c>
    </row>
    <row r="226" spans="1:6" ht="15.75" x14ac:dyDescent="0.25">
      <c r="A226" s="261">
        <v>224</v>
      </c>
      <c r="B226" s="261" t="s">
        <v>820</v>
      </c>
      <c r="C226" s="261" t="s">
        <v>285</v>
      </c>
      <c r="D226" s="261" t="s">
        <v>283</v>
      </c>
      <c r="E226" s="262" t="s">
        <v>774</v>
      </c>
      <c r="F226" s="261" t="str">
        <f t="shared" si="3"/>
        <v>Республика Саха (Якутия), пос. Айхал</v>
      </c>
    </row>
    <row r="227" spans="1:6" ht="15.75" x14ac:dyDescent="0.25">
      <c r="A227" s="261">
        <v>226</v>
      </c>
      <c r="B227" s="261" t="s">
        <v>822</v>
      </c>
      <c r="C227" s="261" t="s">
        <v>293</v>
      </c>
      <c r="D227" s="261" t="s">
        <v>283</v>
      </c>
      <c r="E227" s="262" t="s">
        <v>774</v>
      </c>
      <c r="F227" s="261" t="str">
        <f t="shared" si="3"/>
        <v>Республика Саха (Якутия), пос. Мохсоголлох</v>
      </c>
    </row>
    <row r="228" spans="1:6" ht="31.5" x14ac:dyDescent="0.25">
      <c r="A228" s="261">
        <v>225</v>
      </c>
      <c r="B228" s="261" t="s">
        <v>821</v>
      </c>
      <c r="C228" s="261" t="s">
        <v>292</v>
      </c>
      <c r="D228" s="261" t="s">
        <v>283</v>
      </c>
      <c r="E228" s="262" t="s">
        <v>774</v>
      </c>
      <c r="F228" s="261" t="str">
        <f t="shared" si="3"/>
        <v>Республика Саха (Якутия), пос. Нижний Куранах</v>
      </c>
    </row>
    <row r="229" spans="1:6" ht="15.75" x14ac:dyDescent="0.25">
      <c r="A229" s="261">
        <v>231</v>
      </c>
      <c r="B229" s="261" t="s">
        <v>1092</v>
      </c>
      <c r="C229" s="261" t="s">
        <v>322</v>
      </c>
      <c r="D229" s="261" t="s">
        <v>314</v>
      </c>
      <c r="E229" s="262" t="s">
        <v>817</v>
      </c>
      <c r="F229" s="261" t="str">
        <f t="shared" si="3"/>
        <v>Республика Татарстан, г. Елабуга</v>
      </c>
    </row>
    <row r="230" spans="1:6" ht="15.75" x14ac:dyDescent="0.25">
      <c r="A230" s="261">
        <v>228</v>
      </c>
      <c r="B230" s="261" t="s">
        <v>1089</v>
      </c>
      <c r="C230" s="261" t="s">
        <v>313</v>
      </c>
      <c r="D230" s="261" t="s">
        <v>314</v>
      </c>
      <c r="E230" s="262" t="s">
        <v>817</v>
      </c>
      <c r="F230" s="261" t="str">
        <f t="shared" si="3"/>
        <v>Республика Татарстан, г. Зеленодольск</v>
      </c>
    </row>
    <row r="231" spans="1:6" ht="15.75" x14ac:dyDescent="0.25">
      <c r="A231" s="261">
        <v>232</v>
      </c>
      <c r="B231" s="261" t="s">
        <v>1093</v>
      </c>
      <c r="C231" s="261" t="s">
        <v>323</v>
      </c>
      <c r="D231" s="261" t="s">
        <v>314</v>
      </c>
      <c r="E231" s="262" t="s">
        <v>817</v>
      </c>
      <c r="F231" s="261" t="str">
        <f t="shared" si="3"/>
        <v>Республика Татарстан, г. Менделеевск</v>
      </c>
    </row>
    <row r="232" spans="1:6" ht="31.5" x14ac:dyDescent="0.25">
      <c r="A232" s="261">
        <v>229</v>
      </c>
      <c r="B232" s="261" t="s">
        <v>1090</v>
      </c>
      <c r="C232" s="261" t="s">
        <v>315</v>
      </c>
      <c r="D232" s="261" t="s">
        <v>314</v>
      </c>
      <c r="E232" s="262" t="s">
        <v>817</v>
      </c>
      <c r="F232" s="261" t="str">
        <f t="shared" si="3"/>
        <v>Республика Татарстан, г. Набережные Челны</v>
      </c>
    </row>
    <row r="233" spans="1:6" ht="15.75" x14ac:dyDescent="0.25">
      <c r="A233" s="261">
        <v>234</v>
      </c>
      <c r="B233" s="261" t="s">
        <v>1095</v>
      </c>
      <c r="C233" s="261" t="s">
        <v>329</v>
      </c>
      <c r="D233" s="261" t="s">
        <v>314</v>
      </c>
      <c r="E233" s="262" t="s">
        <v>817</v>
      </c>
      <c r="F233" s="261" t="str">
        <f t="shared" si="3"/>
        <v>Республика Татарстан, г. Нижнекамск</v>
      </c>
    </row>
    <row r="234" spans="1:6" ht="15.75" x14ac:dyDescent="0.25">
      <c r="A234" s="261">
        <v>233</v>
      </c>
      <c r="B234" s="261" t="s">
        <v>1094</v>
      </c>
      <c r="C234" s="261" t="s">
        <v>324</v>
      </c>
      <c r="D234" s="261" t="s">
        <v>314</v>
      </c>
      <c r="E234" s="262" t="s">
        <v>817</v>
      </c>
      <c r="F234" s="261" t="str">
        <f t="shared" si="3"/>
        <v>Республика Татарстан, г. Чистополь</v>
      </c>
    </row>
    <row r="235" spans="1:6" ht="15.75" x14ac:dyDescent="0.25">
      <c r="A235" s="261">
        <v>230</v>
      </c>
      <c r="B235" s="261" t="s">
        <v>1091</v>
      </c>
      <c r="C235" s="261" t="s">
        <v>321</v>
      </c>
      <c r="D235" s="261" t="s">
        <v>314</v>
      </c>
      <c r="E235" s="262" t="s">
        <v>817</v>
      </c>
      <c r="F235" s="261" t="str">
        <f t="shared" si="3"/>
        <v>Республика Татарстан, пос. Камские Поляны</v>
      </c>
    </row>
    <row r="236" spans="1:6" ht="15.75" x14ac:dyDescent="0.25">
      <c r="A236" s="261">
        <v>236</v>
      </c>
      <c r="B236" s="261" t="s">
        <v>982</v>
      </c>
      <c r="C236" s="261" t="s">
        <v>552</v>
      </c>
      <c r="D236" s="261" t="s">
        <v>551</v>
      </c>
      <c r="E236" s="262" t="s">
        <v>936</v>
      </c>
      <c r="F236" s="261" t="str">
        <f t="shared" si="3"/>
        <v>Республика Хакасия, г. Абаза</v>
      </c>
    </row>
    <row r="237" spans="1:6" ht="15.75" x14ac:dyDescent="0.25">
      <c r="A237" s="261">
        <v>238</v>
      </c>
      <c r="B237" s="261" t="s">
        <v>984</v>
      </c>
      <c r="C237" s="261" t="s">
        <v>560</v>
      </c>
      <c r="D237" s="261" t="s">
        <v>551</v>
      </c>
      <c r="E237" s="262" t="s">
        <v>936</v>
      </c>
      <c r="F237" s="261" t="str">
        <f t="shared" si="3"/>
        <v>Республика Хакасия, г. Саяногорск</v>
      </c>
    </row>
    <row r="238" spans="1:6" ht="15.75" x14ac:dyDescent="0.25">
      <c r="A238" s="261">
        <v>239</v>
      </c>
      <c r="B238" s="261" t="s">
        <v>985</v>
      </c>
      <c r="C238" s="261" t="s">
        <v>561</v>
      </c>
      <c r="D238" s="261" t="s">
        <v>551</v>
      </c>
      <c r="E238" s="262" t="s">
        <v>936</v>
      </c>
      <c r="F238" s="261" t="str">
        <f t="shared" si="3"/>
        <v>Республика Хакасия, г. Сорск</v>
      </c>
    </row>
    <row r="239" spans="1:6" ht="15.75" x14ac:dyDescent="0.25">
      <c r="A239" s="261">
        <v>240</v>
      </c>
      <c r="B239" s="261" t="s">
        <v>986</v>
      </c>
      <c r="C239" s="261" t="s">
        <v>562</v>
      </c>
      <c r="D239" s="261" t="s">
        <v>551</v>
      </c>
      <c r="E239" s="262" t="s">
        <v>936</v>
      </c>
      <c r="F239" s="261" t="str">
        <f t="shared" si="3"/>
        <v>Республика Хакасия, г. Черногорск</v>
      </c>
    </row>
    <row r="240" spans="1:6" ht="15.75" x14ac:dyDescent="0.25">
      <c r="A240" s="261">
        <v>237</v>
      </c>
      <c r="B240" s="261" t="s">
        <v>983</v>
      </c>
      <c r="C240" s="261" t="s">
        <v>553</v>
      </c>
      <c r="D240" s="261" t="s">
        <v>551</v>
      </c>
      <c r="E240" s="262" t="s">
        <v>936</v>
      </c>
      <c r="F240" s="261" t="str">
        <f t="shared" si="3"/>
        <v>Республика Хакасия, пос. Вершина Теи</v>
      </c>
    </row>
    <row r="241" spans="1:6" ht="15.75" x14ac:dyDescent="0.25">
      <c r="A241" s="261">
        <v>235</v>
      </c>
      <c r="B241" s="261" t="s">
        <v>981</v>
      </c>
      <c r="C241" s="261" t="s">
        <v>550</v>
      </c>
      <c r="D241" s="261" t="s">
        <v>551</v>
      </c>
      <c r="E241" s="262" t="s">
        <v>936</v>
      </c>
      <c r="F241" s="261" t="str">
        <f t="shared" si="3"/>
        <v>Республика Хакасия, с. Туим</v>
      </c>
    </row>
    <row r="242" spans="1:6" ht="15.75" x14ac:dyDescent="0.25">
      <c r="A242" s="261">
        <v>241</v>
      </c>
      <c r="B242" s="261" t="s">
        <v>977</v>
      </c>
      <c r="C242" s="261" t="s">
        <v>451</v>
      </c>
      <c r="D242" s="261" t="s">
        <v>452</v>
      </c>
      <c r="E242" s="262" t="s">
        <v>884</v>
      </c>
      <c r="F242" s="261" t="str">
        <f t="shared" si="3"/>
        <v>Ростовская область, г. Гуково</v>
      </c>
    </row>
    <row r="243" spans="1:6" ht="15.75" x14ac:dyDescent="0.25">
      <c r="A243" s="261">
        <v>243</v>
      </c>
      <c r="B243" s="261" t="s">
        <v>979</v>
      </c>
      <c r="C243" s="261" t="s">
        <v>459</v>
      </c>
      <c r="D243" s="261" t="s">
        <v>452</v>
      </c>
      <c r="E243" s="262" t="s">
        <v>884</v>
      </c>
      <c r="F243" s="261" t="str">
        <f t="shared" si="3"/>
        <v>Ростовская область, г. Донецк</v>
      </c>
    </row>
    <row r="244" spans="1:6" ht="15.75" x14ac:dyDescent="0.25">
      <c r="A244" s="261">
        <v>242</v>
      </c>
      <c r="B244" s="261" t="s">
        <v>978</v>
      </c>
      <c r="C244" s="261" t="s">
        <v>458</v>
      </c>
      <c r="D244" s="261" t="s">
        <v>452</v>
      </c>
      <c r="E244" s="262" t="s">
        <v>884</v>
      </c>
      <c r="F244" s="261" t="str">
        <f t="shared" si="3"/>
        <v>Ростовская область, г. Зверево</v>
      </c>
    </row>
    <row r="245" spans="1:6" ht="15.75" x14ac:dyDescent="0.25">
      <c r="A245" s="261">
        <v>244</v>
      </c>
      <c r="B245" s="261" t="s">
        <v>853</v>
      </c>
      <c r="C245" s="261" t="s">
        <v>754</v>
      </c>
      <c r="D245" s="261" t="s">
        <v>610</v>
      </c>
      <c r="E245" s="262" t="s">
        <v>792</v>
      </c>
      <c r="F245" s="261" t="str">
        <f t="shared" si="3"/>
        <v>Рязанская область, г. Новомичуринск</v>
      </c>
    </row>
    <row r="246" spans="1:6" ht="15.75" x14ac:dyDescent="0.25">
      <c r="A246" s="261">
        <v>246</v>
      </c>
      <c r="B246" s="261" t="s">
        <v>855</v>
      </c>
      <c r="C246" s="261" t="s">
        <v>613</v>
      </c>
      <c r="D246" s="261" t="s">
        <v>610</v>
      </c>
      <c r="E246" s="262" t="s">
        <v>792</v>
      </c>
      <c r="F246" s="261" t="str">
        <f t="shared" si="3"/>
        <v>Рязанская область, пос. Елатьма</v>
      </c>
    </row>
    <row r="247" spans="1:6" ht="15.75" x14ac:dyDescent="0.25">
      <c r="A247" s="261">
        <v>247</v>
      </c>
      <c r="B247" s="261" t="s">
        <v>856</v>
      </c>
      <c r="C247" s="261" t="s">
        <v>614</v>
      </c>
      <c r="D247" s="261" t="s">
        <v>610</v>
      </c>
      <c r="E247" s="262" t="s">
        <v>792</v>
      </c>
      <c r="F247" s="261" t="str">
        <f t="shared" si="3"/>
        <v>Рязанская область, пос. Лесной</v>
      </c>
    </row>
    <row r="248" spans="1:6" ht="15.75" x14ac:dyDescent="0.25">
      <c r="A248" s="261">
        <v>245</v>
      </c>
      <c r="B248" s="261" t="s">
        <v>854</v>
      </c>
      <c r="C248" s="261" t="s">
        <v>609</v>
      </c>
      <c r="D248" s="261" t="s">
        <v>610</v>
      </c>
      <c r="E248" s="262" t="s">
        <v>792</v>
      </c>
      <c r="F248" s="261" t="str">
        <f t="shared" si="3"/>
        <v>Рязанская область, пос. Побединка</v>
      </c>
    </row>
    <row r="249" spans="1:6" ht="15.75" x14ac:dyDescent="0.25">
      <c r="A249" s="261">
        <v>248</v>
      </c>
      <c r="B249" s="261" t="s">
        <v>857</v>
      </c>
      <c r="C249" s="261" t="s">
        <v>755</v>
      </c>
      <c r="D249" s="261" t="s">
        <v>412</v>
      </c>
      <c r="E249" s="262" t="s">
        <v>817</v>
      </c>
      <c r="F249" s="261" t="str">
        <f t="shared" si="3"/>
        <v>Самарская область, г. Новокуйбышевск</v>
      </c>
    </row>
    <row r="250" spans="1:6" ht="15.75" x14ac:dyDescent="0.25">
      <c r="A250" s="261">
        <v>249</v>
      </c>
      <c r="B250" s="261" t="s">
        <v>858</v>
      </c>
      <c r="C250" s="261" t="s">
        <v>411</v>
      </c>
      <c r="D250" s="261" t="s">
        <v>412</v>
      </c>
      <c r="E250" s="262" t="s">
        <v>817</v>
      </c>
      <c r="F250" s="261" t="str">
        <f t="shared" si="3"/>
        <v>Самарская область, г. Тольятти</v>
      </c>
    </row>
    <row r="251" spans="1:6" ht="15.75" x14ac:dyDescent="0.25">
      <c r="A251" s="261">
        <v>250</v>
      </c>
      <c r="B251" s="261" t="s">
        <v>859</v>
      </c>
      <c r="C251" s="261" t="s">
        <v>417</v>
      </c>
      <c r="D251" s="261" t="s">
        <v>412</v>
      </c>
      <c r="E251" s="262" t="s">
        <v>817</v>
      </c>
      <c r="F251" s="261" t="str">
        <f t="shared" si="3"/>
        <v>Самарская область, г. Чапаевск</v>
      </c>
    </row>
    <row r="252" spans="1:6" ht="15.75" x14ac:dyDescent="0.25">
      <c r="A252" s="261">
        <v>252</v>
      </c>
      <c r="B252" s="261" t="s">
        <v>825</v>
      </c>
      <c r="C252" s="261" t="s">
        <v>288</v>
      </c>
      <c r="D252" s="261" t="s">
        <v>287</v>
      </c>
      <c r="E252" s="262" t="s">
        <v>817</v>
      </c>
      <c r="F252" s="261" t="str">
        <f t="shared" si="3"/>
        <v>Саратовская область, г. Вольск</v>
      </c>
    </row>
    <row r="253" spans="1:6" ht="15.75" x14ac:dyDescent="0.25">
      <c r="A253" s="261">
        <v>251</v>
      </c>
      <c r="B253" s="261" t="s">
        <v>824</v>
      </c>
      <c r="C253" s="261" t="s">
        <v>286</v>
      </c>
      <c r="D253" s="261" t="s">
        <v>287</v>
      </c>
      <c r="E253" s="262" t="s">
        <v>817</v>
      </c>
      <c r="F253" s="261" t="str">
        <f t="shared" si="3"/>
        <v>Саратовская область, г. Петровск</v>
      </c>
    </row>
    <row r="254" spans="1:6" ht="15.75" x14ac:dyDescent="0.25">
      <c r="A254" s="261">
        <v>257</v>
      </c>
      <c r="B254" s="261" t="s">
        <v>991</v>
      </c>
      <c r="C254" s="261" t="s">
        <v>468</v>
      </c>
      <c r="D254" s="261" t="s">
        <v>464</v>
      </c>
      <c r="E254" s="262" t="s">
        <v>950</v>
      </c>
      <c r="F254" s="261" t="str">
        <f t="shared" si="3"/>
        <v>Свердловская область, г. Асбест</v>
      </c>
    </row>
    <row r="255" spans="1:6" ht="15.75" x14ac:dyDescent="0.25">
      <c r="A255" s="261">
        <v>256</v>
      </c>
      <c r="B255" s="261" t="s">
        <v>990</v>
      </c>
      <c r="C255" s="261" t="s">
        <v>467</v>
      </c>
      <c r="D255" s="261" t="s">
        <v>464</v>
      </c>
      <c r="E255" s="262" t="s">
        <v>950</v>
      </c>
      <c r="F255" s="261" t="str">
        <f t="shared" si="3"/>
        <v>Свердловская область, г. Верхняя Пышма</v>
      </c>
    </row>
    <row r="256" spans="1:6" ht="15.75" x14ac:dyDescent="0.25">
      <c r="A256" s="261">
        <v>259</v>
      </c>
      <c r="B256" s="261" t="s">
        <v>993</v>
      </c>
      <c r="C256" s="261" t="s">
        <v>470</v>
      </c>
      <c r="D256" s="261" t="s">
        <v>464</v>
      </c>
      <c r="E256" s="262" t="s">
        <v>950</v>
      </c>
      <c r="F256" s="261" t="str">
        <f t="shared" si="3"/>
        <v>Свердловская область, г. Верхняя Салда</v>
      </c>
    </row>
    <row r="257" spans="1:6" ht="15.75" x14ac:dyDescent="0.25">
      <c r="A257" s="261">
        <v>268</v>
      </c>
      <c r="B257" s="261" t="s">
        <v>1007</v>
      </c>
      <c r="C257" s="261" t="s">
        <v>506</v>
      </c>
      <c r="D257" s="261" t="s">
        <v>464</v>
      </c>
      <c r="E257" s="262" t="s">
        <v>950</v>
      </c>
      <c r="F257" s="261" t="str">
        <f t="shared" si="3"/>
        <v>Свердловская область, г. Верхняя Тура</v>
      </c>
    </row>
    <row r="258" spans="1:6" ht="15.75" x14ac:dyDescent="0.25">
      <c r="A258" s="261">
        <v>264</v>
      </c>
      <c r="B258" s="261" t="s">
        <v>1003</v>
      </c>
      <c r="C258" s="261" t="s">
        <v>501</v>
      </c>
      <c r="D258" s="261" t="s">
        <v>464</v>
      </c>
      <c r="E258" s="262" t="s">
        <v>950</v>
      </c>
      <c r="F258" s="261" t="str">
        <f t="shared" si="3"/>
        <v>Свердловская область, г. Волчанск</v>
      </c>
    </row>
    <row r="259" spans="1:6" ht="15.75" x14ac:dyDescent="0.25">
      <c r="A259" s="261">
        <v>269</v>
      </c>
      <c r="B259" s="261" t="s">
        <v>1008</v>
      </c>
      <c r="C259" s="261" t="s">
        <v>507</v>
      </c>
      <c r="D259" s="261" t="s">
        <v>464</v>
      </c>
      <c r="E259" s="262" t="s">
        <v>950</v>
      </c>
      <c r="F259" s="261" t="str">
        <f t="shared" ref="F259:F322" si="4">CONCATENATE(D259,", ",C259)</f>
        <v>Свердловская область, г. Каменск-Уральский</v>
      </c>
    </row>
    <row r="260" spans="1:6" ht="15.75" x14ac:dyDescent="0.25">
      <c r="A260" s="261">
        <v>266</v>
      </c>
      <c r="B260" s="261" t="s">
        <v>1005</v>
      </c>
      <c r="C260" s="261" t="s">
        <v>503</v>
      </c>
      <c r="D260" s="261" t="s">
        <v>464</v>
      </c>
      <c r="E260" s="262" t="s">
        <v>950</v>
      </c>
      <c r="F260" s="261" t="str">
        <f t="shared" si="4"/>
        <v>Свердловская область, г. Карпинск</v>
      </c>
    </row>
    <row r="261" spans="1:6" ht="15.75" x14ac:dyDescent="0.25">
      <c r="A261" s="261">
        <v>255</v>
      </c>
      <c r="B261" s="261" t="s">
        <v>989</v>
      </c>
      <c r="C261" s="261" t="s">
        <v>466</v>
      </c>
      <c r="D261" s="261" t="s">
        <v>464</v>
      </c>
      <c r="E261" s="262" t="s">
        <v>950</v>
      </c>
      <c r="F261" s="261" t="str">
        <f t="shared" si="4"/>
        <v>Свердловская область, г. Качканар</v>
      </c>
    </row>
    <row r="262" spans="1:6" ht="15.75" x14ac:dyDescent="0.25">
      <c r="A262" s="261">
        <v>267</v>
      </c>
      <c r="B262" s="261" t="s">
        <v>1006</v>
      </c>
      <c r="C262" s="261" t="s">
        <v>504</v>
      </c>
      <c r="D262" s="261" t="s">
        <v>464</v>
      </c>
      <c r="E262" s="262" t="s">
        <v>950</v>
      </c>
      <c r="F262" s="261" t="str">
        <f t="shared" si="4"/>
        <v>Свердловская область, г. Краснотурьинск</v>
      </c>
    </row>
    <row r="263" spans="1:6" ht="15.75" x14ac:dyDescent="0.25">
      <c r="A263" s="261">
        <v>254</v>
      </c>
      <c r="B263" s="261" t="s">
        <v>988</v>
      </c>
      <c r="C263" s="261" t="s">
        <v>465</v>
      </c>
      <c r="D263" s="261" t="s">
        <v>464</v>
      </c>
      <c r="E263" s="262" t="s">
        <v>950</v>
      </c>
      <c r="F263" s="261" t="str">
        <f t="shared" si="4"/>
        <v>Свердловская область, г. Красноуральск</v>
      </c>
    </row>
    <row r="264" spans="1:6" ht="15.75" x14ac:dyDescent="0.25">
      <c r="A264" s="261">
        <v>258</v>
      </c>
      <c r="B264" s="261" t="s">
        <v>992</v>
      </c>
      <c r="C264" s="261" t="s">
        <v>469</v>
      </c>
      <c r="D264" s="261" t="s">
        <v>464</v>
      </c>
      <c r="E264" s="262" t="s">
        <v>950</v>
      </c>
      <c r="F264" s="261" t="str">
        <f t="shared" si="4"/>
        <v>Свердловская область, г. Нижний Тагил</v>
      </c>
    </row>
    <row r="265" spans="1:6" ht="15.75" x14ac:dyDescent="0.25">
      <c r="A265" s="261">
        <v>265</v>
      </c>
      <c r="B265" s="261" t="s">
        <v>1004</v>
      </c>
      <c r="C265" s="261" t="s">
        <v>502</v>
      </c>
      <c r="D265" s="261" t="s">
        <v>464</v>
      </c>
      <c r="E265" s="262" t="s">
        <v>950</v>
      </c>
      <c r="F265" s="261" t="str">
        <f t="shared" si="4"/>
        <v>Свердловская область, г. Первоуральск</v>
      </c>
    </row>
    <row r="266" spans="1:6" ht="15.75" x14ac:dyDescent="0.25">
      <c r="A266" s="261">
        <v>262</v>
      </c>
      <c r="B266" s="261" t="s">
        <v>996</v>
      </c>
      <c r="C266" s="261" t="s">
        <v>473</v>
      </c>
      <c r="D266" s="261" t="s">
        <v>464</v>
      </c>
      <c r="E266" s="262" t="s">
        <v>950</v>
      </c>
      <c r="F266" s="261" t="str">
        <f t="shared" si="4"/>
        <v>Свердловская область, г. Полевской</v>
      </c>
    </row>
    <row r="267" spans="1:6" ht="15.75" x14ac:dyDescent="0.25">
      <c r="A267" s="261">
        <v>261</v>
      </c>
      <c r="B267" s="261" t="s">
        <v>995</v>
      </c>
      <c r="C267" s="261" t="s">
        <v>472</v>
      </c>
      <c r="D267" s="261" t="s">
        <v>464</v>
      </c>
      <c r="E267" s="262" t="s">
        <v>950</v>
      </c>
      <c r="F267" s="261" t="str">
        <f t="shared" si="4"/>
        <v>Свердловская область, г. Ревда</v>
      </c>
    </row>
    <row r="268" spans="1:6" ht="15.75" x14ac:dyDescent="0.25">
      <c r="A268" s="261">
        <v>253</v>
      </c>
      <c r="B268" s="261" t="s">
        <v>987</v>
      </c>
      <c r="C268" s="261" t="s">
        <v>463</v>
      </c>
      <c r="D268" s="261" t="s">
        <v>464</v>
      </c>
      <c r="E268" s="262" t="s">
        <v>950</v>
      </c>
      <c r="F268" s="261" t="str">
        <f t="shared" si="4"/>
        <v>Свердловская область, г. Североуральск</v>
      </c>
    </row>
    <row r="269" spans="1:6" ht="15.75" x14ac:dyDescent="0.25">
      <c r="A269" s="261">
        <v>260</v>
      </c>
      <c r="B269" s="261" t="s">
        <v>994</v>
      </c>
      <c r="C269" s="261" t="s">
        <v>471</v>
      </c>
      <c r="D269" s="261" t="s">
        <v>464</v>
      </c>
      <c r="E269" s="262" t="s">
        <v>950</v>
      </c>
      <c r="F269" s="261" t="str">
        <f t="shared" si="4"/>
        <v>Свердловская область, г. Серов</v>
      </c>
    </row>
    <row r="270" spans="1:6" ht="15.75" x14ac:dyDescent="0.25">
      <c r="A270" s="261">
        <v>263</v>
      </c>
      <c r="B270" s="261" t="s">
        <v>997</v>
      </c>
      <c r="C270" s="261" t="s">
        <v>474</v>
      </c>
      <c r="D270" s="261" t="s">
        <v>464</v>
      </c>
      <c r="E270" s="262" t="s">
        <v>950</v>
      </c>
      <c r="F270" s="261" t="str">
        <f t="shared" si="4"/>
        <v>Свердловская область, пос. Малышева</v>
      </c>
    </row>
    <row r="271" spans="1:6" ht="15.75" x14ac:dyDescent="0.25">
      <c r="A271" s="261">
        <v>270</v>
      </c>
      <c r="B271" s="261" t="s">
        <v>912</v>
      </c>
      <c r="C271" s="261" t="s">
        <v>584</v>
      </c>
      <c r="D271" s="261" t="s">
        <v>585</v>
      </c>
      <c r="E271" s="262" t="s">
        <v>792</v>
      </c>
      <c r="F271" s="261" t="str">
        <f t="shared" si="4"/>
        <v>Смоленская область, г. Дорогобуж</v>
      </c>
    </row>
    <row r="272" spans="1:6" ht="15.75" x14ac:dyDescent="0.25">
      <c r="A272" s="261">
        <v>271</v>
      </c>
      <c r="B272" s="261" t="s">
        <v>796</v>
      </c>
      <c r="C272" s="261" t="s">
        <v>342</v>
      </c>
      <c r="D272" s="261" t="s">
        <v>343</v>
      </c>
      <c r="E272" s="262" t="s">
        <v>797</v>
      </c>
      <c r="F272" s="261" t="str">
        <f t="shared" si="4"/>
        <v>Ставропольский край, г. Невинномысск</v>
      </c>
    </row>
    <row r="273" spans="1:6" ht="15.75" x14ac:dyDescent="0.25">
      <c r="A273" s="261">
        <v>272</v>
      </c>
      <c r="B273" s="261" t="s">
        <v>798</v>
      </c>
      <c r="C273" s="261" t="s">
        <v>345</v>
      </c>
      <c r="D273" s="261" t="s">
        <v>346</v>
      </c>
      <c r="E273" s="262" t="s">
        <v>792</v>
      </c>
      <c r="F273" s="261" t="str">
        <f t="shared" si="4"/>
        <v>Тамбовская область, г. Котовск</v>
      </c>
    </row>
    <row r="274" spans="1:6" ht="15.75" x14ac:dyDescent="0.25">
      <c r="A274" s="261">
        <v>273</v>
      </c>
      <c r="B274" s="261" t="s">
        <v>799</v>
      </c>
      <c r="C274" s="261" t="s">
        <v>347</v>
      </c>
      <c r="D274" s="261" t="s">
        <v>346</v>
      </c>
      <c r="E274" s="262" t="s">
        <v>792</v>
      </c>
      <c r="F274" s="261" t="str">
        <f t="shared" si="4"/>
        <v>Тамбовская область, пос. Знаменка</v>
      </c>
    </row>
    <row r="275" spans="1:6" ht="31.5" x14ac:dyDescent="0.25">
      <c r="A275" s="261">
        <v>278</v>
      </c>
      <c r="B275" s="261" t="s">
        <v>804</v>
      </c>
      <c r="C275" s="261" t="s">
        <v>260</v>
      </c>
      <c r="D275" s="261" t="s">
        <v>254</v>
      </c>
      <c r="E275" s="262" t="s">
        <v>792</v>
      </c>
      <c r="F275" s="261" t="str">
        <f t="shared" si="4"/>
        <v>Тверская область, г. Западная Двина</v>
      </c>
    </row>
    <row r="276" spans="1:6" ht="15.75" x14ac:dyDescent="0.25">
      <c r="A276" s="261">
        <v>275</v>
      </c>
      <c r="B276" s="261" t="s">
        <v>801</v>
      </c>
      <c r="C276" s="261" t="s">
        <v>255</v>
      </c>
      <c r="D276" s="261" t="s">
        <v>254</v>
      </c>
      <c r="E276" s="262" t="s">
        <v>792</v>
      </c>
      <c r="F276" s="261" t="str">
        <f t="shared" si="4"/>
        <v>Тверская область, г. Кувшиново</v>
      </c>
    </row>
    <row r="277" spans="1:6" ht="15.75" x14ac:dyDescent="0.25">
      <c r="A277" s="261">
        <v>280</v>
      </c>
      <c r="B277" s="261" t="s">
        <v>806</v>
      </c>
      <c r="C277" s="261" t="s">
        <v>264</v>
      </c>
      <c r="D277" s="261" t="s">
        <v>254</v>
      </c>
      <c r="E277" s="262" t="s">
        <v>792</v>
      </c>
      <c r="F277" s="261" t="str">
        <f t="shared" si="4"/>
        <v>Тверская область, г. Удомля</v>
      </c>
    </row>
    <row r="278" spans="1:6" ht="15.75" x14ac:dyDescent="0.25">
      <c r="A278" s="261">
        <v>274</v>
      </c>
      <c r="B278" s="261" t="s">
        <v>800</v>
      </c>
      <c r="C278" s="261" t="s">
        <v>253</v>
      </c>
      <c r="D278" s="261" t="s">
        <v>254</v>
      </c>
      <c r="E278" s="262" t="s">
        <v>792</v>
      </c>
      <c r="F278" s="261" t="str">
        <f t="shared" si="4"/>
        <v>Тверская область, пос. Великооктябрьский</v>
      </c>
    </row>
    <row r="279" spans="1:6" ht="31.5" x14ac:dyDescent="0.25">
      <c r="A279" s="261">
        <v>276</v>
      </c>
      <c r="B279" s="261" t="s">
        <v>802</v>
      </c>
      <c r="C279" s="261" t="s">
        <v>256</v>
      </c>
      <c r="D279" s="261" t="s">
        <v>254</v>
      </c>
      <c r="E279" s="262" t="s">
        <v>792</v>
      </c>
      <c r="F279" s="261" t="str">
        <f t="shared" si="4"/>
        <v>Тверская область, пос. Жарковский</v>
      </c>
    </row>
    <row r="280" spans="1:6" ht="15.75" x14ac:dyDescent="0.25">
      <c r="A280" s="261">
        <v>279</v>
      </c>
      <c r="B280" s="261" t="s">
        <v>805</v>
      </c>
      <c r="C280" s="261" t="s">
        <v>261</v>
      </c>
      <c r="D280" s="261" t="s">
        <v>254</v>
      </c>
      <c r="E280" s="262" t="s">
        <v>792</v>
      </c>
      <c r="F280" s="261" t="str">
        <f t="shared" si="4"/>
        <v>Тверская область, пос. Калашниково</v>
      </c>
    </row>
    <row r="281" spans="1:6" ht="15.75" x14ac:dyDescent="0.25">
      <c r="A281" s="261">
        <v>277</v>
      </c>
      <c r="B281" s="261" t="s">
        <v>803</v>
      </c>
      <c r="C281" s="261" t="s">
        <v>257</v>
      </c>
      <c r="D281" s="261" t="s">
        <v>254</v>
      </c>
      <c r="E281" s="262" t="s">
        <v>792</v>
      </c>
      <c r="F281" s="261" t="str">
        <f t="shared" si="4"/>
        <v>Тверская область, пос. Спирово</v>
      </c>
    </row>
    <row r="282" spans="1:6" ht="15.75" x14ac:dyDescent="0.25">
      <c r="A282" s="261">
        <v>281</v>
      </c>
      <c r="B282" s="261" t="s">
        <v>980</v>
      </c>
      <c r="C282" s="261" t="s">
        <v>461</v>
      </c>
      <c r="D282" s="261" t="s">
        <v>462</v>
      </c>
      <c r="E282" s="262" t="s">
        <v>936</v>
      </c>
      <c r="F282" s="261" t="str">
        <f t="shared" si="4"/>
        <v>Томская область, г. Северск</v>
      </c>
    </row>
    <row r="283" spans="1:6" ht="15.75" x14ac:dyDescent="0.25">
      <c r="A283" s="261">
        <v>282</v>
      </c>
      <c r="B283" s="261" t="s">
        <v>1071</v>
      </c>
      <c r="C283" s="261" t="s">
        <v>363</v>
      </c>
      <c r="D283" s="261" t="s">
        <v>364</v>
      </c>
      <c r="E283" s="262" t="s">
        <v>792</v>
      </c>
      <c r="F283" s="261" t="str">
        <f t="shared" si="4"/>
        <v>Тульская область, г. Алексин</v>
      </c>
    </row>
    <row r="284" spans="1:6" ht="15.75" x14ac:dyDescent="0.25">
      <c r="A284" s="261">
        <v>284</v>
      </c>
      <c r="B284" s="261" t="s">
        <v>1073</v>
      </c>
      <c r="C284" s="261" t="s">
        <v>370</v>
      </c>
      <c r="D284" s="261" t="s">
        <v>364</v>
      </c>
      <c r="E284" s="262" t="s">
        <v>792</v>
      </c>
      <c r="F284" s="261" t="str">
        <f t="shared" si="4"/>
        <v>Тульская область, г. Белев</v>
      </c>
    </row>
    <row r="285" spans="1:6" ht="15.75" x14ac:dyDescent="0.25">
      <c r="A285" s="261">
        <v>283</v>
      </c>
      <c r="B285" s="261" t="s">
        <v>1072</v>
      </c>
      <c r="C285" s="261" t="s">
        <v>365</v>
      </c>
      <c r="D285" s="261" t="s">
        <v>364</v>
      </c>
      <c r="E285" s="262" t="s">
        <v>792</v>
      </c>
      <c r="F285" s="261" t="str">
        <f t="shared" si="4"/>
        <v>Тульская область, г. Ефремов</v>
      </c>
    </row>
    <row r="286" spans="1:6" ht="15.75" x14ac:dyDescent="0.25">
      <c r="A286" s="261">
        <v>285</v>
      </c>
      <c r="B286" s="261" t="s">
        <v>1074</v>
      </c>
      <c r="C286" s="261" t="s">
        <v>756</v>
      </c>
      <c r="D286" s="261" t="s">
        <v>364</v>
      </c>
      <c r="E286" s="262" t="s">
        <v>792</v>
      </c>
      <c r="F286" s="261" t="str">
        <f t="shared" si="4"/>
        <v>Тульская область, г. Кимовск</v>
      </c>
    </row>
    <row r="287" spans="1:6" ht="15.75" x14ac:dyDescent="0.25">
      <c r="A287" s="261">
        <v>287</v>
      </c>
      <c r="B287" s="261" t="s">
        <v>1076</v>
      </c>
      <c r="C287" s="261" t="s">
        <v>371</v>
      </c>
      <c r="D287" s="261" t="s">
        <v>364</v>
      </c>
      <c r="E287" s="262" t="s">
        <v>792</v>
      </c>
      <c r="F287" s="261" t="str">
        <f t="shared" si="4"/>
        <v>Тульская область, г. Суворов</v>
      </c>
    </row>
    <row r="288" spans="1:6" ht="31.5" x14ac:dyDescent="0.25">
      <c r="A288" s="261">
        <v>286</v>
      </c>
      <c r="B288" s="261" t="s">
        <v>1075</v>
      </c>
      <c r="C288" s="261" t="s">
        <v>247</v>
      </c>
      <c r="D288" s="261" t="s">
        <v>364</v>
      </c>
      <c r="E288" s="262" t="s">
        <v>792</v>
      </c>
      <c r="F288" s="261" t="str">
        <f t="shared" si="4"/>
        <v>Тульская область, пос. Первомайский</v>
      </c>
    </row>
    <row r="289" spans="1:6" ht="15.75" x14ac:dyDescent="0.25">
      <c r="A289" s="261">
        <v>289</v>
      </c>
      <c r="B289" s="261" t="s">
        <v>827</v>
      </c>
      <c r="C289" s="261" t="s">
        <v>295</v>
      </c>
      <c r="D289" s="261" t="s">
        <v>290</v>
      </c>
      <c r="E289" s="262" t="s">
        <v>817</v>
      </c>
      <c r="F289" s="261" t="str">
        <f t="shared" si="4"/>
        <v>Удмуртская Республика, г. Воткинск</v>
      </c>
    </row>
    <row r="290" spans="1:6" ht="15.75" x14ac:dyDescent="0.25">
      <c r="A290" s="261">
        <v>290</v>
      </c>
      <c r="B290" s="261" t="s">
        <v>828</v>
      </c>
      <c r="C290" s="261" t="s">
        <v>296</v>
      </c>
      <c r="D290" s="261" t="s">
        <v>290</v>
      </c>
      <c r="E290" s="262" t="s">
        <v>817</v>
      </c>
      <c r="F290" s="261" t="str">
        <f t="shared" si="4"/>
        <v>Удмуртская Республика, г. Глазов</v>
      </c>
    </row>
    <row r="291" spans="1:6" ht="15.75" x14ac:dyDescent="0.25">
      <c r="A291" s="261">
        <v>288</v>
      </c>
      <c r="B291" s="261" t="s">
        <v>826</v>
      </c>
      <c r="C291" s="261" t="s">
        <v>289</v>
      </c>
      <c r="D291" s="261" t="s">
        <v>290</v>
      </c>
      <c r="E291" s="262" t="s">
        <v>817</v>
      </c>
      <c r="F291" s="261" t="str">
        <f t="shared" si="4"/>
        <v>Удмуртская Республика, г. Сарапул</v>
      </c>
    </row>
    <row r="292" spans="1:6" ht="15.75" x14ac:dyDescent="0.25">
      <c r="A292" s="261">
        <v>291</v>
      </c>
      <c r="B292" s="261" t="s">
        <v>1009</v>
      </c>
      <c r="C292" s="261" t="s">
        <v>489</v>
      </c>
      <c r="D292" s="261" t="s">
        <v>490</v>
      </c>
      <c r="E292" s="262" t="s">
        <v>817</v>
      </c>
      <c r="F292" s="261" t="str">
        <f t="shared" si="4"/>
        <v>Ульяновская область, г. Димитровград</v>
      </c>
    </row>
    <row r="293" spans="1:6" ht="15.75" x14ac:dyDescent="0.25">
      <c r="A293" s="261">
        <v>293</v>
      </c>
      <c r="B293" s="261" t="s">
        <v>1011</v>
      </c>
      <c r="C293" s="261" t="s">
        <v>495</v>
      </c>
      <c r="D293" s="261" t="s">
        <v>490</v>
      </c>
      <c r="E293" s="262" t="s">
        <v>817</v>
      </c>
      <c r="F293" s="261" t="str">
        <f t="shared" si="4"/>
        <v>Ульяновская область, г. Инза</v>
      </c>
    </row>
    <row r="294" spans="1:6" ht="15.75" x14ac:dyDescent="0.25">
      <c r="A294" s="261">
        <v>292</v>
      </c>
      <c r="B294" s="261" t="s">
        <v>1010</v>
      </c>
      <c r="C294" s="261" t="s">
        <v>494</v>
      </c>
      <c r="D294" s="261" t="s">
        <v>490</v>
      </c>
      <c r="E294" s="262" t="s">
        <v>817</v>
      </c>
      <c r="F294" s="261" t="str">
        <f t="shared" si="4"/>
        <v>Ульяновская область, г. Новоульяновск</v>
      </c>
    </row>
    <row r="295" spans="1:6" ht="15.75" x14ac:dyDescent="0.25">
      <c r="A295" s="261">
        <v>294</v>
      </c>
      <c r="B295" s="261" t="s">
        <v>1012</v>
      </c>
      <c r="C295" s="261" t="s">
        <v>500</v>
      </c>
      <c r="D295" s="261" t="s">
        <v>490</v>
      </c>
      <c r="E295" s="262" t="s">
        <v>817</v>
      </c>
      <c r="F295" s="261" t="str">
        <f t="shared" si="4"/>
        <v>Ульяновская область, пос. Силикатный</v>
      </c>
    </row>
    <row r="296" spans="1:6" ht="31.5" x14ac:dyDescent="0.25">
      <c r="A296" s="261">
        <v>295</v>
      </c>
      <c r="B296" s="261" t="s">
        <v>829</v>
      </c>
      <c r="C296" s="261" t="s">
        <v>278</v>
      </c>
      <c r="D296" s="261" t="s">
        <v>279</v>
      </c>
      <c r="E296" s="262" t="s">
        <v>774</v>
      </c>
      <c r="F296" s="261" t="str">
        <f t="shared" si="4"/>
        <v>Хабаровский край, пос. Чегдомын</v>
      </c>
    </row>
    <row r="297" spans="1:6" ht="15.75" x14ac:dyDescent="0.25">
      <c r="A297" s="261">
        <v>296</v>
      </c>
      <c r="B297" s="261" t="s">
        <v>830</v>
      </c>
      <c r="C297" s="261" t="s">
        <v>291</v>
      </c>
      <c r="D297" s="261" t="s">
        <v>279</v>
      </c>
      <c r="E297" s="262" t="s">
        <v>774</v>
      </c>
      <c r="F297" s="261" t="str">
        <f t="shared" si="4"/>
        <v>Хабаровский край, пос. Эльбан</v>
      </c>
    </row>
    <row r="298" spans="1:6" ht="15.75" x14ac:dyDescent="0.25">
      <c r="A298" s="261">
        <v>300</v>
      </c>
      <c r="B298" s="261" t="s">
        <v>953</v>
      </c>
      <c r="C298" s="261" t="s">
        <v>441</v>
      </c>
      <c r="D298" s="261" t="s">
        <v>438</v>
      </c>
      <c r="E298" s="262" t="s">
        <v>950</v>
      </c>
      <c r="F298" s="261" t="str">
        <f t="shared" si="4"/>
        <v>Челябинская область, г. Аша</v>
      </c>
    </row>
    <row r="299" spans="1:6" ht="15.75" x14ac:dyDescent="0.25">
      <c r="A299" s="261">
        <v>308</v>
      </c>
      <c r="B299" s="261" t="s">
        <v>1013</v>
      </c>
      <c r="C299" s="261" t="s">
        <v>505</v>
      </c>
      <c r="D299" s="261" t="s">
        <v>438</v>
      </c>
      <c r="E299" s="262" t="s">
        <v>950</v>
      </c>
      <c r="F299" s="261" t="str">
        <f t="shared" si="4"/>
        <v>Челябинская область, г. Бакал</v>
      </c>
    </row>
    <row r="300" spans="1:6" ht="15.75" x14ac:dyDescent="0.25">
      <c r="A300" s="261">
        <v>302</v>
      </c>
      <c r="B300" s="261" t="s">
        <v>955</v>
      </c>
      <c r="C300" s="261" t="s">
        <v>443</v>
      </c>
      <c r="D300" s="261" t="s">
        <v>438</v>
      </c>
      <c r="E300" s="262" t="s">
        <v>950</v>
      </c>
      <c r="F300" s="261" t="str">
        <f t="shared" si="4"/>
        <v>Челябинская область, г. Верхний Уфалей</v>
      </c>
    </row>
    <row r="301" spans="1:6" ht="15.75" x14ac:dyDescent="0.25">
      <c r="A301" s="261">
        <v>311</v>
      </c>
      <c r="B301" s="261" t="s">
        <v>1016</v>
      </c>
      <c r="C301" s="261" t="s">
        <v>510</v>
      </c>
      <c r="D301" s="261" t="s">
        <v>438</v>
      </c>
      <c r="E301" s="262" t="s">
        <v>950</v>
      </c>
      <c r="F301" s="261" t="str">
        <f t="shared" si="4"/>
        <v>Челябинская область, г. Златоуст</v>
      </c>
    </row>
    <row r="302" spans="1:6" ht="15.75" x14ac:dyDescent="0.25">
      <c r="A302" s="261">
        <v>298</v>
      </c>
      <c r="B302" s="261" t="s">
        <v>951</v>
      </c>
      <c r="C302" s="261" t="s">
        <v>439</v>
      </c>
      <c r="D302" s="261" t="s">
        <v>438</v>
      </c>
      <c r="E302" s="262" t="s">
        <v>950</v>
      </c>
      <c r="F302" s="261" t="str">
        <f t="shared" si="4"/>
        <v>Челябинская область, г. Карабаш</v>
      </c>
    </row>
    <row r="303" spans="1:6" ht="15.75" x14ac:dyDescent="0.25">
      <c r="A303" s="261">
        <v>312</v>
      </c>
      <c r="B303" s="261" t="s">
        <v>1017</v>
      </c>
      <c r="C303" s="261" t="s">
        <v>511</v>
      </c>
      <c r="D303" s="261" t="s">
        <v>438</v>
      </c>
      <c r="E303" s="262" t="s">
        <v>950</v>
      </c>
      <c r="F303" s="261" t="str">
        <f t="shared" si="4"/>
        <v>Челябинская область, г. Магнитогорск</v>
      </c>
    </row>
    <row r="304" spans="1:6" ht="15.75" x14ac:dyDescent="0.25">
      <c r="A304" s="261">
        <v>310</v>
      </c>
      <c r="B304" s="261" t="s">
        <v>1015</v>
      </c>
      <c r="C304" s="261" t="s">
        <v>509</v>
      </c>
      <c r="D304" s="261" t="s">
        <v>438</v>
      </c>
      <c r="E304" s="262" t="s">
        <v>950</v>
      </c>
      <c r="F304" s="261" t="str">
        <f t="shared" si="4"/>
        <v>Челябинская область, г. Миасс</v>
      </c>
    </row>
    <row r="305" spans="1:6" ht="15.75" x14ac:dyDescent="0.25">
      <c r="A305" s="261">
        <v>301</v>
      </c>
      <c r="B305" s="261" t="s">
        <v>954</v>
      </c>
      <c r="C305" s="261" t="s">
        <v>442</v>
      </c>
      <c r="D305" s="261" t="s">
        <v>438</v>
      </c>
      <c r="E305" s="262" t="s">
        <v>950</v>
      </c>
      <c r="F305" s="261" t="str">
        <f t="shared" si="4"/>
        <v>Челябинская область, г. Миньяр</v>
      </c>
    </row>
    <row r="306" spans="1:6" ht="15.75" x14ac:dyDescent="0.25">
      <c r="A306" s="261">
        <v>299</v>
      </c>
      <c r="B306" s="261" t="s">
        <v>952</v>
      </c>
      <c r="C306" s="261" t="s">
        <v>440</v>
      </c>
      <c r="D306" s="261" t="s">
        <v>438</v>
      </c>
      <c r="E306" s="262" t="s">
        <v>950</v>
      </c>
      <c r="F306" s="261" t="str">
        <f t="shared" si="4"/>
        <v>Челябинская область, г. Нязепетровск</v>
      </c>
    </row>
    <row r="307" spans="1:6" ht="15.75" x14ac:dyDescent="0.25">
      <c r="A307" s="261">
        <v>305</v>
      </c>
      <c r="B307" s="261" t="s">
        <v>958</v>
      </c>
      <c r="C307" s="261" t="s">
        <v>446</v>
      </c>
      <c r="D307" s="261" t="s">
        <v>438</v>
      </c>
      <c r="E307" s="262" t="s">
        <v>950</v>
      </c>
      <c r="F307" s="261" t="str">
        <f t="shared" si="4"/>
        <v>Челябинская область, г. Озерск</v>
      </c>
    </row>
    <row r="308" spans="1:6" ht="15.75" x14ac:dyDescent="0.25">
      <c r="A308" s="261">
        <v>309</v>
      </c>
      <c r="B308" s="261" t="s">
        <v>1014</v>
      </c>
      <c r="C308" s="261" t="s">
        <v>508</v>
      </c>
      <c r="D308" s="261" t="s">
        <v>438</v>
      </c>
      <c r="E308" s="262" t="s">
        <v>950</v>
      </c>
      <c r="F308" s="261" t="str">
        <f t="shared" si="4"/>
        <v>Челябинская область, г. Сатка</v>
      </c>
    </row>
    <row r="309" spans="1:6" ht="15.75" x14ac:dyDescent="0.25">
      <c r="A309" s="261">
        <v>303</v>
      </c>
      <c r="B309" s="261" t="s">
        <v>956</v>
      </c>
      <c r="C309" s="261" t="s">
        <v>444</v>
      </c>
      <c r="D309" s="261" t="s">
        <v>438</v>
      </c>
      <c r="E309" s="262" t="s">
        <v>950</v>
      </c>
      <c r="F309" s="261" t="str">
        <f t="shared" si="4"/>
        <v>Челябинская область, г. Сим</v>
      </c>
    </row>
    <row r="310" spans="1:6" ht="15.75" x14ac:dyDescent="0.25">
      <c r="A310" s="261">
        <v>307</v>
      </c>
      <c r="B310" s="261" t="s">
        <v>960</v>
      </c>
      <c r="C310" s="261" t="s">
        <v>448</v>
      </c>
      <c r="D310" s="261" t="s">
        <v>438</v>
      </c>
      <c r="E310" s="262" t="s">
        <v>950</v>
      </c>
      <c r="F310" s="261" t="str">
        <f t="shared" si="4"/>
        <v>Челябинская область, г. Снежинск</v>
      </c>
    </row>
    <row r="311" spans="1:6" ht="15.75" x14ac:dyDescent="0.25">
      <c r="A311" s="261">
        <v>306</v>
      </c>
      <c r="B311" s="261" t="s">
        <v>959</v>
      </c>
      <c r="C311" s="261" t="s">
        <v>447</v>
      </c>
      <c r="D311" s="261" t="s">
        <v>438</v>
      </c>
      <c r="E311" s="262" t="s">
        <v>950</v>
      </c>
      <c r="F311" s="261" t="str">
        <f t="shared" si="4"/>
        <v>Челябинская область, г. Трехгорный</v>
      </c>
    </row>
    <row r="312" spans="1:6" ht="15.75" x14ac:dyDescent="0.25">
      <c r="A312" s="261">
        <v>297</v>
      </c>
      <c r="B312" s="261" t="s">
        <v>949</v>
      </c>
      <c r="C312" s="261" t="s">
        <v>437</v>
      </c>
      <c r="D312" s="261" t="s">
        <v>438</v>
      </c>
      <c r="E312" s="262" t="s">
        <v>950</v>
      </c>
      <c r="F312" s="261" t="str">
        <f t="shared" si="4"/>
        <v>Челябинская область, г. Усть-Катав</v>
      </c>
    </row>
    <row r="313" spans="1:6" ht="15.75" x14ac:dyDescent="0.25">
      <c r="A313" s="261">
        <v>304</v>
      </c>
      <c r="B313" s="261" t="s">
        <v>957</v>
      </c>
      <c r="C313" s="261" t="s">
        <v>445</v>
      </c>
      <c r="D313" s="261" t="s">
        <v>438</v>
      </c>
      <c r="E313" s="262" t="s">
        <v>950</v>
      </c>
      <c r="F313" s="261" t="str">
        <f t="shared" si="4"/>
        <v>Челябинская область, г. Чебаркуль</v>
      </c>
    </row>
    <row r="314" spans="1:6" ht="15.75" x14ac:dyDescent="0.25">
      <c r="A314" s="261">
        <v>315</v>
      </c>
      <c r="B314" s="261" t="s">
        <v>1098</v>
      </c>
      <c r="C314" s="261" t="s">
        <v>547</v>
      </c>
      <c r="D314" s="261" t="s">
        <v>541</v>
      </c>
      <c r="E314" s="262" t="s">
        <v>817</v>
      </c>
      <c r="F314" s="261" t="str">
        <f t="shared" si="4"/>
        <v>Чувашская Республика, г. Алатырь</v>
      </c>
    </row>
    <row r="315" spans="1:6" ht="15.75" x14ac:dyDescent="0.25">
      <c r="A315" s="261">
        <v>313</v>
      </c>
      <c r="B315" s="261" t="s">
        <v>1096</v>
      </c>
      <c r="C315" s="261" t="s">
        <v>540</v>
      </c>
      <c r="D315" s="261" t="s">
        <v>541</v>
      </c>
      <c r="E315" s="262" t="s">
        <v>817</v>
      </c>
      <c r="F315" s="261" t="str">
        <f t="shared" si="4"/>
        <v>Чувашская Республика, г. Канаш</v>
      </c>
    </row>
    <row r="316" spans="1:6" ht="31.5" x14ac:dyDescent="0.25">
      <c r="A316" s="261">
        <v>314</v>
      </c>
      <c r="B316" s="261" t="s">
        <v>1097</v>
      </c>
      <c r="C316" s="261" t="s">
        <v>542</v>
      </c>
      <c r="D316" s="261" t="s">
        <v>541</v>
      </c>
      <c r="E316" s="262" t="s">
        <v>817</v>
      </c>
      <c r="F316" s="261" t="str">
        <f t="shared" si="4"/>
        <v>Чувашская Республика, г. Мариинский Посад</v>
      </c>
    </row>
    <row r="317" spans="1:6" ht="15.75" x14ac:dyDescent="0.25">
      <c r="A317" s="261">
        <v>317</v>
      </c>
      <c r="B317" s="261" t="s">
        <v>1100</v>
      </c>
      <c r="C317" s="261" t="s">
        <v>549</v>
      </c>
      <c r="D317" s="261" t="s">
        <v>541</v>
      </c>
      <c r="E317" s="262" t="s">
        <v>817</v>
      </c>
      <c r="F317" s="261" t="str">
        <f t="shared" si="4"/>
        <v>Чувашская Республика, г. Новочебоксарск</v>
      </c>
    </row>
    <row r="318" spans="1:6" ht="15.75" x14ac:dyDescent="0.25">
      <c r="A318" s="261">
        <v>316</v>
      </c>
      <c r="B318" s="261" t="s">
        <v>1099</v>
      </c>
      <c r="C318" s="261" t="s">
        <v>548</v>
      </c>
      <c r="D318" s="261" t="s">
        <v>541</v>
      </c>
      <c r="E318" s="262" t="s">
        <v>817</v>
      </c>
      <c r="F318" s="261" t="str">
        <f t="shared" si="4"/>
        <v>Чувашская Республика, г. Шумерля</v>
      </c>
    </row>
    <row r="319" spans="1:6" ht="15.75" x14ac:dyDescent="0.25">
      <c r="A319" s="261">
        <v>319</v>
      </c>
      <c r="B319" s="261" t="s">
        <v>808</v>
      </c>
      <c r="C319" s="261" t="s">
        <v>362</v>
      </c>
      <c r="D319" s="261" t="s">
        <v>361</v>
      </c>
      <c r="E319" s="262" t="s">
        <v>792</v>
      </c>
      <c r="F319" s="261" t="str">
        <f t="shared" si="4"/>
        <v>Ярославская область, г. Гаврилов-Ям</v>
      </c>
    </row>
    <row r="320" spans="1:6" ht="15.75" x14ac:dyDescent="0.25">
      <c r="A320" s="261">
        <v>321</v>
      </c>
      <c r="B320" s="261" t="s">
        <v>810</v>
      </c>
      <c r="C320" s="261" t="s">
        <v>367</v>
      </c>
      <c r="D320" s="261" t="s">
        <v>361</v>
      </c>
      <c r="E320" s="262" t="s">
        <v>792</v>
      </c>
      <c r="F320" s="261" t="str">
        <f t="shared" si="4"/>
        <v>Ярославская область, г. Ростов</v>
      </c>
    </row>
    <row r="321" spans="1:6" ht="15.75" x14ac:dyDescent="0.25">
      <c r="A321" s="261">
        <v>320</v>
      </c>
      <c r="B321" s="261" t="s">
        <v>809</v>
      </c>
      <c r="C321" s="261" t="s">
        <v>366</v>
      </c>
      <c r="D321" s="261" t="s">
        <v>361</v>
      </c>
      <c r="E321" s="262" t="s">
        <v>792</v>
      </c>
      <c r="F321" s="261" t="str">
        <f t="shared" si="4"/>
        <v>Ярославская область, г. Тутаев</v>
      </c>
    </row>
    <row r="322" spans="1:6" ht="15.75" x14ac:dyDescent="0.25">
      <c r="A322" s="261">
        <v>318</v>
      </c>
      <c r="B322" s="261" t="s">
        <v>807</v>
      </c>
      <c r="C322" s="261" t="s">
        <v>360</v>
      </c>
      <c r="D322" s="261" t="s">
        <v>361</v>
      </c>
      <c r="E322" s="262" t="s">
        <v>792</v>
      </c>
      <c r="F322" s="261" t="str">
        <f t="shared" si="4"/>
        <v>Ярославская область, пос. Песочное</v>
      </c>
    </row>
  </sheetData>
  <autoFilter ref="A1:F322">
    <sortState ref="A2:F322">
      <sortCondition ref="D2:D322"/>
      <sortCondition ref="C2:C32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AC17"/>
  <sheetViews>
    <sheetView topLeftCell="M1" workbookViewId="0">
      <selection activeCell="N28" sqref="N28"/>
    </sheetView>
  </sheetViews>
  <sheetFormatPr defaultColWidth="9.140625" defaultRowHeight="15" x14ac:dyDescent="0.25"/>
  <cols>
    <col min="1" max="1" width="1.85546875" style="10" customWidth="1"/>
    <col min="2" max="2" width="26.28515625" style="10" customWidth="1"/>
    <col min="3" max="3" width="2.140625" style="10" customWidth="1"/>
    <col min="4" max="4" width="26.28515625" style="10" customWidth="1"/>
    <col min="5" max="5" width="2.140625" style="10" customWidth="1"/>
    <col min="6" max="6" width="26.28515625" style="10" customWidth="1"/>
    <col min="7" max="7" width="2.140625" style="10" customWidth="1"/>
    <col min="8" max="8" width="26.28515625" style="10" customWidth="1"/>
    <col min="9" max="9" width="2.140625" style="10" customWidth="1"/>
    <col min="10" max="10" width="26.28515625" style="10" customWidth="1"/>
    <col min="11" max="11" width="2.140625" style="10" customWidth="1"/>
    <col min="12" max="12" width="26.28515625" style="10" customWidth="1"/>
    <col min="13" max="13" width="2.140625" style="10" customWidth="1"/>
    <col min="14" max="14" width="26.28515625" style="10" customWidth="1"/>
    <col min="15" max="15" width="1.42578125" style="10" customWidth="1"/>
    <col min="16" max="16" width="26.28515625" style="10" customWidth="1"/>
    <col min="17" max="17" width="2.140625" style="10" customWidth="1"/>
    <col min="18" max="18" width="26.28515625" style="10" customWidth="1"/>
    <col min="19" max="19" width="2.140625" style="10" customWidth="1"/>
    <col min="20" max="20" width="26.28515625" style="10" customWidth="1"/>
    <col min="21" max="21" width="2.140625" style="10" customWidth="1"/>
    <col min="22" max="22" width="17.5703125" style="10" customWidth="1"/>
    <col min="23" max="23" width="2.140625" style="10" customWidth="1"/>
    <col min="24" max="25" width="9.140625" style="10"/>
    <col min="26" max="26" width="15.7109375" style="10" customWidth="1"/>
    <col min="27" max="27" width="9.140625" style="10"/>
    <col min="28" max="28" width="17.5703125" style="10" customWidth="1"/>
    <col min="29" max="29" width="36.140625" style="10" customWidth="1"/>
    <col min="30" max="16384" width="9.140625" style="10"/>
  </cols>
  <sheetData>
    <row r="1" spans="2:29" s="148" customFormat="1" x14ac:dyDescent="0.25">
      <c r="B1" s="148" t="s">
        <v>89</v>
      </c>
      <c r="D1" s="148" t="s">
        <v>108</v>
      </c>
      <c r="F1" s="148" t="s">
        <v>90</v>
      </c>
      <c r="H1" s="148" t="s">
        <v>112</v>
      </c>
      <c r="J1" s="148" t="s">
        <v>91</v>
      </c>
      <c r="L1" s="148" t="s">
        <v>104</v>
      </c>
      <c r="N1" s="148" t="s">
        <v>113</v>
      </c>
      <c r="P1" s="148" t="s">
        <v>117</v>
      </c>
      <c r="R1" s="148" t="s">
        <v>124</v>
      </c>
      <c r="T1" s="148" t="s">
        <v>126</v>
      </c>
      <c r="V1" s="148" t="s">
        <v>196</v>
      </c>
      <c r="X1" s="149" t="s">
        <v>198</v>
      </c>
      <c r="Z1" s="148" t="s">
        <v>199</v>
      </c>
      <c r="AB1" s="148" t="s">
        <v>23</v>
      </c>
    </row>
    <row r="2" spans="2:29" ht="30" x14ac:dyDescent="0.25">
      <c r="B2" s="11" t="s">
        <v>92</v>
      </c>
      <c r="D2" s="12" t="s">
        <v>109</v>
      </c>
      <c r="F2" s="12" t="s">
        <v>86</v>
      </c>
      <c r="H2" s="12" t="s">
        <v>88</v>
      </c>
      <c r="J2" s="12" t="s">
        <v>93</v>
      </c>
      <c r="L2" s="12" t="s">
        <v>105</v>
      </c>
      <c r="N2" s="12" t="s">
        <v>114</v>
      </c>
      <c r="P2" s="12" t="s">
        <v>118</v>
      </c>
      <c r="R2" s="12" t="s">
        <v>123</v>
      </c>
      <c r="T2" s="12" t="s">
        <v>183</v>
      </c>
      <c r="V2" s="10" t="s">
        <v>86</v>
      </c>
      <c r="X2" s="10" t="s">
        <v>192</v>
      </c>
      <c r="Z2" s="10" t="s">
        <v>87</v>
      </c>
      <c r="AB2" s="10" t="s">
        <v>221</v>
      </c>
    </row>
    <row r="3" spans="2:29" ht="45" x14ac:dyDescent="0.25">
      <c r="B3" s="11" t="s">
        <v>94</v>
      </c>
      <c r="D3" s="12" t="s">
        <v>110</v>
      </c>
      <c r="F3" s="12" t="s">
        <v>195</v>
      </c>
      <c r="H3" s="12" t="s">
        <v>193</v>
      </c>
      <c r="J3" s="12" t="s">
        <v>96</v>
      </c>
      <c r="L3" s="12" t="s">
        <v>106</v>
      </c>
      <c r="N3" s="12" t="s">
        <v>115</v>
      </c>
      <c r="P3" s="12" t="s">
        <v>119</v>
      </c>
      <c r="R3" s="12" t="s">
        <v>125</v>
      </c>
      <c r="T3" s="12" t="s">
        <v>184</v>
      </c>
      <c r="V3" s="135" t="s">
        <v>197</v>
      </c>
      <c r="X3" s="10" t="s">
        <v>86</v>
      </c>
      <c r="Z3" s="10" t="s">
        <v>200</v>
      </c>
      <c r="AC3" s="144"/>
    </row>
    <row r="4" spans="2:29" ht="30" x14ac:dyDescent="0.25">
      <c r="B4" s="11" t="s">
        <v>97</v>
      </c>
      <c r="D4" s="12" t="s">
        <v>111</v>
      </c>
      <c r="F4" s="10" t="s">
        <v>194</v>
      </c>
      <c r="H4" s="12" t="s">
        <v>95</v>
      </c>
      <c r="J4" s="12" t="s">
        <v>98</v>
      </c>
      <c r="L4" s="12" t="s">
        <v>107</v>
      </c>
      <c r="P4" s="12" t="s">
        <v>120</v>
      </c>
      <c r="T4" s="12" t="s">
        <v>185</v>
      </c>
    </row>
    <row r="5" spans="2:29" ht="30" x14ac:dyDescent="0.25">
      <c r="B5" s="11" t="s">
        <v>99</v>
      </c>
      <c r="D5" s="13"/>
      <c r="F5" s="10" t="s">
        <v>191</v>
      </c>
      <c r="P5" s="12" t="s">
        <v>121</v>
      </c>
      <c r="T5" s="12" t="s">
        <v>186</v>
      </c>
    </row>
    <row r="6" spans="2:29" ht="45" x14ac:dyDescent="0.25">
      <c r="B6" s="11" t="s">
        <v>100</v>
      </c>
      <c r="D6" s="13"/>
      <c r="F6" s="10" t="s">
        <v>192</v>
      </c>
      <c r="T6" s="12" t="s">
        <v>187</v>
      </c>
    </row>
    <row r="7" spans="2:29" ht="30" x14ac:dyDescent="0.25">
      <c r="B7" s="11" t="s">
        <v>101</v>
      </c>
      <c r="D7" s="13"/>
      <c r="F7" s="12" t="s">
        <v>87</v>
      </c>
      <c r="T7" s="12" t="s">
        <v>182</v>
      </c>
    </row>
    <row r="8" spans="2:29" ht="30" x14ac:dyDescent="0.25">
      <c r="B8" s="11" t="s">
        <v>102</v>
      </c>
      <c r="D8" s="13"/>
      <c r="F8" s="12" t="s">
        <v>88</v>
      </c>
    </row>
    <row r="9" spans="2:29" x14ac:dyDescent="0.25">
      <c r="B9" s="11" t="s">
        <v>103</v>
      </c>
      <c r="D9" s="13"/>
      <c r="F9" s="12" t="s">
        <v>193</v>
      </c>
    </row>
    <row r="10" spans="2:29" x14ac:dyDescent="0.25">
      <c r="D10" s="13"/>
      <c r="F10" s="12" t="s">
        <v>95</v>
      </c>
    </row>
    <row r="11" spans="2:29" x14ac:dyDescent="0.25">
      <c r="D11" s="13"/>
    </row>
    <row r="12" spans="2:29" x14ac:dyDescent="0.25">
      <c r="D12" s="13"/>
      <c r="J12" s="144" t="str">
        <f>Паспорт!G31</f>
        <v xml:space="preserve"> </v>
      </c>
    </row>
    <row r="13" spans="2:29" x14ac:dyDescent="0.25">
      <c r="D13" s="13"/>
    </row>
    <row r="14" spans="2:29" x14ac:dyDescent="0.25">
      <c r="D14" s="13"/>
    </row>
    <row r="15" spans="2:29" x14ac:dyDescent="0.25">
      <c r="D15" s="13"/>
      <c r="R15" s="145"/>
      <c r="T15" s="879"/>
      <c r="U15" s="880"/>
    </row>
    <row r="16" spans="2:29" x14ac:dyDescent="0.25">
      <c r="F16" s="12"/>
    </row>
    <row r="17" spans="6:20" x14ac:dyDescent="0.25">
      <c r="F17" s="12"/>
      <c r="T17" s="146"/>
    </row>
  </sheetData>
  <mergeCells count="1">
    <mergeCell ref="T15:U15"/>
  </mergeCells>
  <conditionalFormatting sqref="T15">
    <cfRule type="notContainsBlanks" dxfId="0" priority="1">
      <formula>LEN(TRIM(T15))&gt;0</formula>
    </cfRule>
  </conditionalFormatting>
  <dataValidations count="1">
    <dataValidation type="list" allowBlank="1" showInputMessage="1" showErrorMessage="1" sqref="T2:T7 R2:R3">
      <formula1>ПСДИП1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A D A A B Q S w M E F A A C A A g A i Z M 3 T v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C J k z d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Z M 3 T l 9 I f u P Y A A A A I g E A A B M A H A B G b 3 J t d W x h c y 9 T Z W N 0 a W 9 u M S 5 t I K I Y A C i g F A A A A A A A A A A A A A A A A A A A A A A A A A A A A I 2 O v 4 r C Q B C H + 0 D e Y d l r F I K Q W q y C r c 0 F L M Q i 6 h w n J r v H Z g O R k E I L L e 4 F b L 0 n 0 E I u / n + F 3 7 6 R G + y s H B g G Z n 5 8 3 6 Q 0 1 l M p 2 O d z + m 3 X c Z 3 0 O 1 I 0 Y f j D D n u c U Z k V d j 7 r s J i 0 6 z B b 2 J i F W e J m 1 r i i w s n e u v m Y 4 l a Q K U V C 9 6 W a j a S c N Z r F o B c l 1 O E v M D 4 s B 4 E U 2 m a H 3 p P 5 w b H B P y 4 4 W G b d V / O L I 7 O a C n d u D W E 0 i q k V q k i k X 1 I l g Y y z R I T z H 0 o b r / 9 4 R c G x r T f W u M f B r H z u M W 2 z T F O u y 7 L p O l P x j r f 9 A F B L A Q I t A B Q A A g A I A I m T N 0 7 x / 8 T v p g A A A P k A A A A S A A A A A A A A A A A A A A A A A A A A A A B D b 2 5 m a W c v U G F j a 2 F n Z S 5 4 b W x Q S w E C L Q A U A A I A C A C J k z d O D 8 r p q 6 Q A A A D p A A A A E w A A A A A A A A A A A A A A A A D y A A A A W 0 N v b n R l b n R f V H l w Z X N d L n h t b F B L A Q I t A B Q A A g A I A I m T N 0 5 f S H 7 j 2 A A A A C I B A A A T A A A A A A A A A A A A A A A A A O M B A A B G b 3 J t d W x h c y 9 T Z W N 0 a W 9 u M S 5 t U E s F B g A A A A A D A A M A w g A A A A g D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g E J A A A A A A A A 3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M x O S I g L z 4 8 R W 5 0 c n k g V H l w Z T 0 i R m l s b E V y c m 9 y Q 2 9 1 b n Q i I F Z h b H V l P S J s M C I g L z 4 8 R W 5 0 c n k g V H l w Z T 0 i R m l s b E N v b H V t b l R 5 c G V z I i B W Y W x 1 Z T 0 i c 0 J n P T 0 i I C 8 + P E V u d H J 5 I F R 5 c G U 9 I k Z p b G x D b 2 x 1 b W 5 O Y W 1 l c y I g V m F s d W U 9 I n N b J n F 1 b 3 Q 7 0 K H R g t C + 0 L v Q s d C 1 0 Y Y x J n F 1 b 3 Q 7 X S I g L z 4 8 R W 5 0 c n k g V H l w Z T 0 i R m l s b E V y c m 9 y Q 2 9 k Z S I g V m F s d W U 9 I n N V b m t u b 3 d u I i A v P j x F b n R y e S B U e X B l P S J G a W x s T G F z d F V w Z G F 0 Z W Q i I F Z h b H V l P S J k M j A x O S 0 w M S 0 y M 1 Q x N T o y O D o x M i 4 0 O D E z M T Y y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0 J v Q u N G B 0 Y I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E v 0 J j Q t 9 C 8 0 L X Q v d C 1 0 L 3 Q v d G L 0 L k g 0 Y L Q u N C / L n v Q o d G C 0 L 7 Q u 9 C x 0 L X R h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0 K H R g t C + 0 L v Q s d C 1 0 Y Y x L D B 9 J n F 1 b 3 Q 7 X S w m c X V v d D t S Z W x h d G l v b n N o a X B J b m Z v J n F 1 b 3 Q 7 O l t d f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U D 0 O 2 K C g l L j q Z 0 c R s b / p 8 A A A A A A g A A A A A A A 2 Y A A M A A A A A Q A A A A + X R s r y u + J 9 V e z 4 S o H H E i c w A A A A A E g A A A o A A A A B A A A A B z T J 4 R h S W 8 o 5 I A l i u 2 X L B h U A A A A J M Z A 6 U U E V R V 1 b H B s 2 o F V E A A l Z h l f 6 n r 0 j A u G Q V a K y F y n + P u X k G + T F 8 o U Z b 8 h Q m Q p V i k F q M S C l h P z I i 6 o b 6 W Q m G h K X Q W P I v G i / 3 M u K F L u r q v F A A A A F i Y 6 O R N p U V V g 4 k A Q g C 0 v y w O Y M S X < / D a t a M a s h u p > 
</file>

<file path=customXml/itemProps1.xml><?xml version="1.0" encoding="utf-8"?>
<ds:datastoreItem xmlns:ds="http://schemas.openxmlformats.org/officeDocument/2006/customXml" ds:itemID="{2A176E0E-07D2-410C-881C-B13C06F110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102</vt:i4>
      </vt:variant>
    </vt:vector>
  </HeadingPairs>
  <TitlesOfParts>
    <vt:vector size="108" baseType="lpstr">
      <vt:lpstr>АНКЕТА_инициатора</vt:lpstr>
      <vt:lpstr>Анкета_проекта</vt:lpstr>
      <vt:lpstr>Паспорт</vt:lpstr>
      <vt:lpstr>График реализации</vt:lpstr>
      <vt:lpstr>Лист1</vt:lpstr>
      <vt:lpstr>s</vt:lpstr>
      <vt:lpstr>Паспорт!_ftn1</vt:lpstr>
      <vt:lpstr>EBITDA</vt:lpstr>
      <vt:lpstr>IRR</vt:lpstr>
      <vt:lpstr>NPV</vt:lpstr>
      <vt:lpstr>SPV</vt:lpstr>
      <vt:lpstr>АИ_111</vt:lpstr>
      <vt:lpstr>АИ_112</vt:lpstr>
      <vt:lpstr>АИ_1212</vt:lpstr>
      <vt:lpstr>АИ_1313</vt:lpstr>
      <vt:lpstr>АИ_1414</vt:lpstr>
      <vt:lpstr>АИ_1515</vt:lpstr>
      <vt:lpstr>АИ_1616</vt:lpstr>
      <vt:lpstr>АИ_21</vt:lpstr>
      <vt:lpstr>АИ_22</vt:lpstr>
      <vt:lpstr>АИ_23</vt:lpstr>
      <vt:lpstr>АИ_31</vt:lpstr>
      <vt:lpstr>АИ_32</vt:lpstr>
      <vt:lpstr>АИ_33</vt:lpstr>
      <vt:lpstr>АИ_41</vt:lpstr>
      <vt:lpstr>АИ_42</vt:lpstr>
      <vt:lpstr>АИ_43</vt:lpstr>
      <vt:lpstr>АИ_51</vt:lpstr>
      <vt:lpstr>АИ_52</vt:lpstr>
      <vt:lpstr>АИ_53</vt:lpstr>
      <vt:lpstr>АИ_61</vt:lpstr>
      <vt:lpstr>АИ_62</vt:lpstr>
      <vt:lpstr>АИ_63</vt:lpstr>
      <vt:lpstr>АИ_71</vt:lpstr>
      <vt:lpstr>АИ_72</vt:lpstr>
      <vt:lpstr>АИ_73</vt:lpstr>
      <vt:lpstr>АИ_91</vt:lpstr>
      <vt:lpstr>АИ_92</vt:lpstr>
      <vt:lpstr>АИ_93</vt:lpstr>
      <vt:lpstr>АП_101</vt:lpstr>
      <vt:lpstr>АП_102</vt:lpstr>
      <vt:lpstr>АП_103</vt:lpstr>
      <vt:lpstr>АП_11</vt:lpstr>
      <vt:lpstr>АП_111</vt:lpstr>
      <vt:lpstr>АП_112</vt:lpstr>
      <vt:lpstr>АП_113</vt:lpstr>
      <vt:lpstr>АП_12</vt:lpstr>
      <vt:lpstr>АП_121</vt:lpstr>
      <vt:lpstr>АП_122</vt:lpstr>
      <vt:lpstr>АП_123</vt:lpstr>
      <vt:lpstr>АП_13</vt:lpstr>
      <vt:lpstr>АП_131</vt:lpstr>
      <vt:lpstr>АП_132</vt:lpstr>
      <vt:lpstr>АП_133</vt:lpstr>
      <vt:lpstr>АП_21</vt:lpstr>
      <vt:lpstr>АП_22</vt:lpstr>
      <vt:lpstr>АП_31</vt:lpstr>
      <vt:lpstr>АП_32</vt:lpstr>
      <vt:lpstr>АП_33</vt:lpstr>
      <vt:lpstr>АП_34</vt:lpstr>
      <vt:lpstr>АП_35</vt:lpstr>
      <vt:lpstr>АП_41</vt:lpstr>
      <vt:lpstr>АП_42</vt:lpstr>
      <vt:lpstr>АП_43</vt:lpstr>
      <vt:lpstr>АП_44</vt:lpstr>
      <vt:lpstr>АП_51</vt:lpstr>
      <vt:lpstr>АП_52</vt:lpstr>
      <vt:lpstr>АП_53</vt:lpstr>
      <vt:lpstr>АП_54</vt:lpstr>
      <vt:lpstr>АП_61</vt:lpstr>
      <vt:lpstr>АП_62</vt:lpstr>
      <vt:lpstr>АП_63</vt:lpstr>
      <vt:lpstr>АП_71</vt:lpstr>
      <vt:lpstr>АП_72</vt:lpstr>
      <vt:lpstr>АП_73</vt:lpstr>
      <vt:lpstr>АП_74</vt:lpstr>
      <vt:lpstr>АП_81</vt:lpstr>
      <vt:lpstr>АП_82</vt:lpstr>
      <vt:lpstr>АП_83</vt:lpstr>
      <vt:lpstr>АП_91</vt:lpstr>
      <vt:lpstr>АП_92</vt:lpstr>
      <vt:lpstr>АП_93</vt:lpstr>
      <vt:lpstr>ВБ18</vt:lpstr>
      <vt:lpstr>внеоборотные_активы18</vt:lpstr>
      <vt:lpstr>выручка17</vt:lpstr>
      <vt:lpstr>выручка18</vt:lpstr>
      <vt:lpstr>инвестиции</vt:lpstr>
      <vt:lpstr>КОНТАКТЫ</vt:lpstr>
      <vt:lpstr>Наименование_инициатора</vt:lpstr>
      <vt:lpstr>Наименование_проекта</vt:lpstr>
      <vt:lpstr>не_печать</vt:lpstr>
      <vt:lpstr>АНКЕТА_инициатора!Область_печати</vt:lpstr>
      <vt:lpstr>Анкета_проекта!Область_печати</vt:lpstr>
      <vt:lpstr>Паспорт!Область_печати</vt:lpstr>
      <vt:lpstr>ОБРАСЧЕТА1</vt:lpstr>
      <vt:lpstr>ПоследЧистПриб</vt:lpstr>
      <vt:lpstr>ПОТРЕБНОСТЬ1</vt:lpstr>
      <vt:lpstr>ПОТРЕБНОСТЬТУ1</vt:lpstr>
      <vt:lpstr>ПРАВАЗУ1</vt:lpstr>
      <vt:lpstr>прогноз_выручки</vt:lpstr>
      <vt:lpstr>ПСДИП1</vt:lpstr>
      <vt:lpstr>ПСДИП2</vt:lpstr>
      <vt:lpstr>рабочие_места</vt:lpstr>
      <vt:lpstr>СК18</vt:lpstr>
      <vt:lpstr>срок_окупаемости</vt:lpstr>
      <vt:lpstr>текущая_численность</vt:lpstr>
      <vt:lpstr>численность</vt:lpstr>
      <vt:lpstr>ЧП18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Минаков Александр Сергеевич</dc:creator>
  <dc:description>Версия 2</dc:description>
  <cp:lastModifiedBy>Курчатов Евгений Эдуардович</cp:lastModifiedBy>
  <cp:lastPrinted>2019-01-29T06:04:14Z</cp:lastPrinted>
  <dcterms:created xsi:type="dcterms:W3CDTF">2016-08-16T16:16:23Z</dcterms:created>
  <dcterms:modified xsi:type="dcterms:W3CDTF">2020-07-16T10:59:41Z</dcterms:modified>
</cp:coreProperties>
</file>