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 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 '!$12:$14</definedName>
    <definedName name="_xlnm.Print_Titles" localSheetId="20">'приложение 14'!$10:$12</definedName>
    <definedName name="_xlnm.Print_Area" localSheetId="19">'приложение 13 '!$A$1:$I$92</definedName>
    <definedName name="_xlnm.Print_Area" localSheetId="20">'приложение 14'!$A:$J</definedName>
  </definedNames>
  <calcPr calcId="124519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90" i="38"/>
  <c r="I89"/>
  <c r="I92" s="1"/>
  <c r="I48"/>
  <c r="I73"/>
  <c r="I75"/>
  <c r="I74"/>
  <c r="I83"/>
  <c r="I78"/>
  <c r="I51"/>
  <c r="I69"/>
  <c r="I13" i="41"/>
  <c r="I44" i="38" l="1"/>
  <c r="I65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F8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66"/>
  <c r="F42"/>
  <c r="F38"/>
  <c r="F34"/>
  <c r="F18"/>
  <c r="F83"/>
  <c r="F79"/>
  <c r="F59"/>
  <c r="F51"/>
  <c r="F35"/>
  <c r="F31"/>
  <c r="F23"/>
  <c r="F19"/>
  <c r="G36"/>
  <c r="F36" s="1"/>
  <c r="H72" i="13"/>
  <c r="F48" i="19"/>
  <c r="G48" i="24"/>
  <c r="F48" s="1"/>
  <c r="F44" i="13"/>
  <c r="F36" i="15"/>
  <c r="F84" i="23"/>
  <c r="F69" i="13"/>
  <c r="F68" i="12"/>
  <c r="G72" i="13"/>
  <c r="G72" i="16"/>
  <c r="G71" i="12" l="1"/>
  <c r="G72" i="24"/>
  <c r="F71" i="15"/>
  <c r="F44" i="16"/>
  <c r="F72" i="17"/>
  <c r="H71" i="19"/>
  <c r="F71" s="1"/>
  <c r="F86" i="24"/>
  <c r="F82"/>
  <c r="F76"/>
  <c r="F60"/>
  <c r="F58"/>
  <c r="F40"/>
  <c r="F20"/>
  <c r="F14"/>
  <c r="F12"/>
  <c r="F72" i="16"/>
  <c r="F85" i="24"/>
  <c r="F81"/>
  <c r="F57"/>
  <c r="F39"/>
  <c r="F37"/>
  <c r="F17"/>
  <c r="H72"/>
  <c r="F71" i="26"/>
  <c r="F87" i="24"/>
  <c r="F14" i="27"/>
  <c r="F36" i="12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<sst xmlns="http://schemas.openxmlformats.org/spreadsheetml/2006/main" count="7429" uniqueCount="406">
  <si>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</si>
  <si>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</si>
  <si>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</si>
  <si>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</si>
  <si>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</si>
  <si>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</si>
  <si>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</si>
  <si>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</si>
  <si>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</si>
  <si>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</si>
  <si>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</si>
  <si>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</si>
  <si>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</si>
  <si>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</si>
  <si>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</si>
  <si>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</si>
  <si>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</si>
  <si>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</si>
  <si>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</si>
  <si>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</si>
  <si>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</si>
  <si>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</si>
  <si>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</si>
  <si>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</si>
  <si>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</si>
  <si>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</si>
  <si>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</si>
  <si>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</si>
  <si>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</si>
  <si>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</si>
  <si>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</si>
  <si>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</si>
  <si>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</si>
  <si>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</si>
  <si>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</si>
  <si>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</si>
  <si>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</si>
  <si>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</si>
  <si>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</si>
  <si>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</si>
  <si>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</si>
  <si>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</si>
  <si>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</si>
  <si>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</si>
  <si>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</si>
  <si>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</si>
  <si>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</si>
  <si>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</si>
  <si>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</si>
  <si>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</si>
  <si>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</si>
  <si>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</si>
  <si>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</si>
  <si>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</si>
  <si>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</si>
  <si>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</si>
  <si>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</si>
  <si>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</si>
  <si>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</si>
  <si>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</si>
  <si>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</si>
  <si>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</si>
  <si>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</si>
  <si>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</si>
  <si>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</si>
  <si>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</si>
  <si>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</si>
  <si>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</si>
  <si>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</si>
  <si>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</si>
  <si>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</si>
  <si>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</si>
  <si>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</si>
  <si>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</si>
  <si>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</si>
  <si>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</si>
  <si>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</si>
  <si>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</si>
  <si>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</si>
  <si>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</si>
  <si>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</si>
  <si>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</si>
  <si>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</si>
  <si>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</si>
  <si>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</si>
  <si>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</si>
  <si>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</si>
  <si>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</si>
  <si>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</si>
  <si>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</si>
  <si>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</si>
  <si>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</si>
  <si>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</si>
  <si>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</si>
  <si>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</si>
  <si>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</si>
  <si>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</si>
  <si>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</si>
  <si>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</si>
  <si>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</si>
  <si>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</si>
  <si>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</si>
  <si>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</si>
  <si>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</si>
  <si>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</si>
  <si>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</si>
  <si>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</si>
  <si>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</si>
  <si>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</si>
  <si>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</si>
  <si>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</si>
  <si>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</si>
  <si>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</si>
  <si>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</si>
  <si>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</si>
  <si>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</si>
  <si>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</si>
  <si>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</si>
  <si>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</si>
  <si>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</si>
  <si>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</si>
  <si>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</si>
  <si>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</si>
  <si>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</si>
  <si>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</si>
  <si>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</si>
  <si>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</si>
  <si>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</si>
  <si>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</si>
  <si>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</si>
  <si>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</si>
  <si>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</si>
  <si>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</si>
  <si>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</si>
  <si>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</si>
  <si>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</si>
  <si>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</si>
  <si>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</si>
  <si>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</si>
  <si>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</si>
  <si>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</si>
  <si>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</si>
  <si>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</si>
  <si>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</si>
  <si>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</si>
  <si>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</si>
  <si>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</si>
  <si>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</si>
  <si>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</si>
  <si>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</si>
  <si>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</si>
  <si>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</si>
  <si>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</si>
  <si>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</si>
  <si>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</si>
  <si>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</si>
  <si>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</si>
  <si>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</si>
  <si>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</si>
  <si>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</si>
  <si>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</si>
  <si>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</si>
  <si>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</si>
  <si>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</si>
  <si>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</si>
  <si>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</si>
  <si>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</si>
  <si>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</si>
  <si>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</si>
  <si>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</si>
  <si>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</si>
  <si>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</si>
  <si>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</si>
  <si>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</si>
  <si>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</si>
  <si>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</si>
  <si>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</si>
  <si>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</si>
  <si>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</si>
  <si>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</si>
  <si>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</si>
  <si>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</si>
  <si>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</si>
  <si>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</si>
  <si>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</si>
  <si>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</si>
  <si>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</si>
  <si>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</si>
  <si>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</si>
  <si>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</si>
  <si>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</si>
  <si>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</si>
  <si>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</si>
  <si>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</si>
  <si>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</si>
  <si>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</si>
  <si>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</si>
  <si>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</si>
  <si>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</si>
  <si>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</si>
  <si>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</si>
  <si>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</si>
  <si>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</si>
  <si>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</si>
  <si>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</si>
  <si>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</si>
  <si>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</si>
  <si>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</si>
  <si>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</si>
  <si>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</si>
  <si>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</si>
  <si>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</si>
  <si>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</si>
  <si>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</si>
  <si>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</si>
  <si>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</si>
  <si>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</si>
  <si>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</si>
  <si>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</si>
  <si>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</si>
  <si>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</si>
  <si>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</si>
  <si>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</si>
  <si>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</si>
  <si>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</si>
  <si>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</si>
  <si>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</si>
  <si>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</si>
  <si>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</si>
  <si>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</si>
  <si>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</si>
  <si>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</si>
  <si>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</si>
  <si>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</si>
  <si>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</si>
  <si>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</si>
  <si>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</si>
  <si>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</si>
  <si>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</si>
  <si>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</si>
  <si>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</si>
  <si>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</si>
  <si>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</si>
  <si>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</si>
  <si>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</si>
  <si>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</si>
  <si>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</si>
  <si>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</si>
  <si>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</si>
  <si>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</si>
  <si>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</si>
  <si>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</si>
  <si>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</si>
  <si>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</si>
  <si>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</si>
  <si>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</si>
  <si>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</si>
  <si>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</si>
  <si>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</si>
  <si>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</si>
  <si>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</si>
  <si>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</si>
  <si>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</si>
  <si>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</si>
  <si>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</si>
  <si>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</si>
  <si>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</si>
  <si>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</si>
  <si>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</si>
  <si>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</si>
  <si>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</si>
  <si>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</si>
  <si>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</si>
  <si>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</si>
  <si>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</si>
  <si>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</si>
  <si>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</si>
  <si>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</si>
  <si>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</si>
  <si>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</si>
  <si>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</si>
  <si>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</si>
  <si>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</si>
  <si>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</si>
  <si>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</si>
  <si>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</si>
  <si>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</si>
  <si>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</si>
  <si>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</si>
  <si>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</si>
  <si>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</si>
  <si>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</si>
  <si>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</si>
  <si>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</si>
  <si>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</si>
  <si>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</si>
  <si>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</si>
  <si>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</si>
  <si>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</si>
  <si>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</si>
  <si>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</si>
  <si>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</si>
  <si>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</si>
  <si>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</si>
  <si>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</si>
  <si>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</si>
  <si>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</si>
  <si>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</si>
  <si>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</si>
  <si>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</si>
  <si>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</si>
  <si>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</si>
  <si>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</si>
  <si>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</si>
  <si>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</si>
  <si>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</si>
  <si>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</si>
  <si>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</si>
  <si>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</si>
  <si>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</si>
  <si>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</si>
  <si>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</si>
  <si>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</si>
  <si>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</si>
  <si>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</si>
  <si>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</si>
  <si>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</si>
  <si>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</si>
  <si>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</si>
  <si>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</si>
  <si>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</si>
  <si>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</si>
  <si>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</si>
  <si>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</si>
  <si>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</si>
  <si>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</si>
  <si>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</si>
  <si>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</si>
  <si>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</si>
  <si>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</si>
  <si>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</si>
  <si>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</si>
  <si>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</si>
  <si>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</si>
  <si>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</si>
  <si>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</si>
  <si>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</si>
  <si>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</si>
  <si>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</si>
  <si>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</si>
  <si>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</si>
  <si>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</si>
  <si>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</si>
  <si>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</si>
  <si>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</si>
  <si>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</si>
  <si>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</si>
  <si>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</si>
  <si>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</si>
  <si>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</si>
  <si>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</si>
  <si>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</si>
  <si>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</si>
  <si>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</si>
  <si>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</si>
  <si>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</si>
  <si>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</si>
  <si>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</si>
  <si>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</si>
  <si>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</si>
  <si>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</si>
  <si>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</si>
  <si>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</si>
  <si>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</si>
  <si>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</si>
  <si>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</si>
  <si>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</si>
  <si>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</si>
  <si>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</si>
  <si>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</si>
  <si>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</si>
  <si>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</si>
  <si>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</si>
  <si>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</si>
  <si>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</si>
  <si>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 xml:space="preserve">Иные межбюджетные трасферты </t>
  </si>
  <si>
    <t>8.</t>
  </si>
  <si>
    <t>8.1.</t>
  </si>
  <si>
    <t>8.2.</t>
  </si>
  <si>
    <t>8.3.</t>
  </si>
  <si>
    <t>Приложение № 14</t>
  </si>
  <si>
    <t xml:space="preserve"> 2022 год</t>
  </si>
  <si>
    <t>Распределение межбюджетных трансфертов бюджетам поселений
на плановый период 2022 и 2023 годов</t>
  </si>
  <si>
    <t xml:space="preserve"> 2023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</si>
  <si>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2021 год и плановый период 2022 и 2023 годов" 
 от    .12.2020  г.  № </t>
  </si>
  <si>
    <t>Распределение межбюджетных трансфертов бюджетам поселений на 2021 год</t>
  </si>
  <si>
    <t>Сумма 2021 год</t>
  </si>
  <si>
    <t xml:space="preserve"> Субсидия бюджетам сельских поселений на реализацию программ формирования  современной городской среды на 2021 год  </t>
  </si>
  <si>
    <t>Приложение 8</t>
  </si>
  <si>
    <t>Мероприятия на поддержку местных инициатив граждан, проживающих в муниципальных образованиях</t>
  </si>
  <si>
    <t>8.0</t>
  </si>
  <si>
    <t>7.0</t>
  </si>
  <si>
    <t>Поощрение за достижение показателей деятельности органов исполнительной власти субъектов РФ (в целях поощрения муниципальных управленческих команд)</t>
  </si>
  <si>
    <t>9.0</t>
  </si>
  <si>
    <t xml:space="preserve">                                         к  Решению XXI  заседания  Совета Пудожского муниципального района   Созыва IV "О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на плановый период 2022 и 2023 годов»  от        .09.2021 г. №    </t>
  </si>
  <si>
    <t xml:space="preserve">Иные межбюджетные трасферты,передаваемые бюджетам городских и сельских поселений из бюджета муниципального района  в соответствии  с заключенными соглашениями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</si>
</sst>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/m;@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65" fontId="29" fillId="0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 vertical="center"/>
    </xf>
    <xf numFmtId="165" fontId="25" fillId="0" borderId="1" xfId="0" applyNumberFormat="1" applyFont="1" applyFill="1" applyBorder="1" applyAlignment="1">
      <alignment horizontal="center" vertical="center"/>
    </xf>
    <xf numFmtId="165" fontId="29" fillId="0" borderId="9" xfId="0" applyNumberFormat="1" applyFont="1" applyFill="1" applyBorder="1" applyAlignment="1">
      <alignment horizontal="center" vertical="center"/>
    </xf>
    <xf numFmtId="4" fontId="22" fillId="0" borderId="9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7" fillId="3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horizontal="left" vertical="center"/>
    </xf>
    <xf numFmtId="0" fontId="22" fillId="3" borderId="7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0" fillId="0" borderId="8" xfId="0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4" fontId="23" fillId="4" borderId="9" xfId="0" applyNumberFormat="1" applyFont="1" applyFill="1" applyBorder="1" applyAlignment="1">
      <alignment horizontal="center" vertical="center"/>
    </xf>
    <xf numFmtId="4" fontId="23" fillId="4" borderId="3" xfId="0" applyNumberFormat="1" applyFont="1" applyFill="1" applyBorder="1" applyAlignment="1">
      <alignment horizontal="center" vertical="center"/>
    </xf>
    <xf numFmtId="165" fontId="29" fillId="0" borderId="9" xfId="0" applyNumberFormat="1" applyFont="1" applyFill="1" applyBorder="1" applyAlignment="1">
      <alignment horizontal="center" vertical="center"/>
    </xf>
    <xf numFmtId="165" fontId="29" fillId="0" borderId="3" xfId="0" applyNumberFormat="1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 t="s">
        <v>258</v>
      </c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/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6" t="s">
        <v>246</v>
      </c>
      <c r="B5" s="117"/>
      <c r="C5" s="117"/>
      <c r="D5" s="117"/>
      <c r="E5" s="117"/>
      <c r="F5" s="117"/>
      <c r="G5" s="117"/>
      <c r="H5" s="117"/>
    </row>
    <row r="6" spans="1:8">
      <c r="A6" s="117"/>
      <c r="B6" s="117"/>
      <c r="C6" s="117"/>
      <c r="D6" s="117"/>
      <c r="E6" s="117"/>
      <c r="F6" s="117"/>
      <c r="G6" s="117"/>
      <c r="H6" s="117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3"/>
      <c r="I8" s="104"/>
    </row>
    <row r="9" spans="1:9" s="32" customFormat="1" ht="12.75" customHeight="1">
      <c r="A9" s="110"/>
      <c r="B9" s="108"/>
      <c r="C9" s="108"/>
      <c r="D9" s="108"/>
      <c r="E9" s="108"/>
      <c r="F9" s="118" t="s">
        <v>23</v>
      </c>
      <c r="G9" s="119" t="s">
        <v>192</v>
      </c>
      <c r="H9" s="60" t="s">
        <v>212</v>
      </c>
      <c r="I9" s="120" t="s">
        <v>32</v>
      </c>
    </row>
    <row r="10" spans="1:9" ht="85.5">
      <c r="A10" s="110"/>
      <c r="B10" s="108"/>
      <c r="C10" s="108"/>
      <c r="D10" s="108"/>
      <c r="E10" s="108"/>
      <c r="F10" s="118"/>
      <c r="G10" s="119"/>
      <c r="H10" s="59" t="s">
        <v>301</v>
      </c>
      <c r="I10" s="121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4" t="s">
        <v>292</v>
      </c>
      <c r="B5" s="114"/>
      <c r="C5" s="114"/>
      <c r="D5" s="114"/>
      <c r="E5" s="114"/>
      <c r="F5" s="114"/>
      <c r="G5" s="114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8"/>
  <sheetViews>
    <sheetView tabSelected="1" topLeftCell="A59" workbookViewId="0">
      <selection activeCell="B90" sqref="B90:H90"/>
    </sheetView>
  </sheetViews>
  <sheetFormatPr defaultRowHeight="15"/>
  <cols>
    <col min="1" max="1" width="6.2851562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Q1" s="74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K2" s="66"/>
      <c r="L2" s="66"/>
      <c r="M2" s="66"/>
      <c r="N2" s="66"/>
      <c r="O2" s="66"/>
      <c r="P2" s="66"/>
      <c r="Q2" s="74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398</v>
      </c>
      <c r="Q4" s="75"/>
    </row>
    <row r="5" spans="1:17" ht="15.75" customHeight="1">
      <c r="A5" s="65"/>
      <c r="B5" s="65"/>
      <c r="C5" s="65"/>
      <c r="D5" s="137" t="s">
        <v>404</v>
      </c>
      <c r="E5" s="138"/>
      <c r="F5" s="138"/>
      <c r="G5" s="138"/>
      <c r="H5" s="138"/>
      <c r="I5" s="138"/>
      <c r="Q5" s="75"/>
    </row>
    <row r="6" spans="1:17" ht="17.25" customHeight="1">
      <c r="A6" s="65"/>
      <c r="B6" s="65"/>
      <c r="C6" s="65"/>
      <c r="D6" s="138"/>
      <c r="E6" s="138"/>
      <c r="F6" s="138"/>
      <c r="G6" s="138"/>
      <c r="H6" s="138"/>
      <c r="I6" s="138"/>
      <c r="Q6" s="75"/>
    </row>
    <row r="7" spans="1:17" ht="40.5" customHeight="1">
      <c r="A7" s="65"/>
      <c r="B7" s="65"/>
      <c r="C7" s="65"/>
      <c r="D7" s="138"/>
      <c r="E7" s="138"/>
      <c r="F7" s="138"/>
      <c r="G7" s="138"/>
      <c r="H7" s="138"/>
      <c r="I7" s="138"/>
      <c r="Q7" s="75"/>
    </row>
    <row r="8" spans="1:17" ht="15.75" hidden="1">
      <c r="A8" s="65"/>
      <c r="B8" s="65"/>
      <c r="C8" s="65"/>
      <c r="D8" s="89"/>
      <c r="E8" s="90"/>
      <c r="F8" s="89"/>
      <c r="G8" s="89"/>
      <c r="H8" s="89"/>
      <c r="I8" s="89"/>
      <c r="J8" s="76"/>
      <c r="N8" s="122"/>
      <c r="O8" s="122"/>
      <c r="P8" s="122"/>
      <c r="Q8" s="122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39" t="s">
        <v>395</v>
      </c>
      <c r="B10" s="139"/>
      <c r="C10" s="139"/>
      <c r="D10" s="139"/>
      <c r="E10" s="139"/>
      <c r="F10" s="139"/>
      <c r="G10" s="139"/>
      <c r="H10" s="139"/>
      <c r="I10" s="139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36" t="s">
        <v>328</v>
      </c>
      <c r="B12" s="136" t="s">
        <v>307</v>
      </c>
      <c r="C12" s="136"/>
      <c r="D12" s="136"/>
      <c r="E12" s="136"/>
      <c r="F12" s="136"/>
      <c r="G12" s="136"/>
      <c r="H12" s="136"/>
      <c r="I12" s="136" t="s">
        <v>396</v>
      </c>
    </row>
    <row r="13" spans="1:17" s="72" customFormat="1" ht="6" hidden="1" customHeight="1">
      <c r="A13" s="136"/>
      <c r="B13" s="136"/>
      <c r="C13" s="136"/>
      <c r="D13" s="136"/>
      <c r="E13" s="136"/>
      <c r="F13" s="136"/>
      <c r="G13" s="136"/>
      <c r="H13" s="136"/>
      <c r="I13" s="136"/>
    </row>
    <row r="14" spans="1:17" s="82" customFormat="1" ht="12.75">
      <c r="A14" s="81">
        <v>1</v>
      </c>
      <c r="B14" s="135">
        <v>2</v>
      </c>
      <c r="C14" s="135"/>
      <c r="D14" s="135"/>
      <c r="E14" s="135"/>
      <c r="F14" s="135"/>
      <c r="G14" s="135"/>
      <c r="H14" s="135"/>
      <c r="I14" s="81">
        <v>3</v>
      </c>
    </row>
    <row r="15" spans="1:17" ht="32.25" customHeight="1">
      <c r="A15" s="81" t="s">
        <v>308</v>
      </c>
      <c r="B15" s="140" t="s">
        <v>349</v>
      </c>
      <c r="C15" s="141"/>
      <c r="D15" s="141"/>
      <c r="E15" s="141"/>
      <c r="F15" s="141"/>
      <c r="G15" s="141"/>
      <c r="H15" s="142"/>
      <c r="I15" s="94">
        <f>SUM(I17:I24)</f>
        <v>17490000</v>
      </c>
    </row>
    <row r="16" spans="1:17" ht="15.75">
      <c r="A16" s="81"/>
      <c r="B16" s="130" t="s">
        <v>263</v>
      </c>
      <c r="C16" s="130"/>
      <c r="D16" s="130"/>
      <c r="E16" s="130"/>
      <c r="F16" s="130"/>
      <c r="G16" s="130"/>
      <c r="H16" s="130"/>
      <c r="I16" s="69"/>
    </row>
    <row r="17" spans="1:9" ht="17.100000000000001" customHeight="1">
      <c r="A17" s="83" t="s">
        <v>309</v>
      </c>
      <c r="B17" s="130" t="s">
        <v>361</v>
      </c>
      <c r="C17" s="130"/>
      <c r="D17" s="130"/>
      <c r="E17" s="130"/>
      <c r="F17" s="130"/>
      <c r="G17" s="130"/>
      <c r="H17" s="130"/>
      <c r="I17" s="71">
        <v>39320</v>
      </c>
    </row>
    <row r="18" spans="1:9" ht="17.100000000000001" customHeight="1">
      <c r="A18" s="83" t="s">
        <v>310</v>
      </c>
      <c r="B18" s="130" t="s">
        <v>362</v>
      </c>
      <c r="C18" s="130"/>
      <c r="D18" s="130"/>
      <c r="E18" s="130"/>
      <c r="F18" s="130"/>
      <c r="G18" s="130"/>
      <c r="H18" s="130"/>
      <c r="I18" s="71">
        <v>3072720</v>
      </c>
    </row>
    <row r="19" spans="1:9" ht="17.100000000000001" customHeight="1">
      <c r="A19" s="83" t="s">
        <v>311</v>
      </c>
      <c r="B19" s="130" t="s">
        <v>363</v>
      </c>
      <c r="C19" s="130"/>
      <c r="D19" s="130"/>
      <c r="E19" s="130"/>
      <c r="F19" s="130"/>
      <c r="G19" s="130"/>
      <c r="H19" s="130"/>
      <c r="I19" s="71">
        <v>1841070</v>
      </c>
    </row>
    <row r="20" spans="1:9" ht="17.100000000000001" customHeight="1">
      <c r="A20" s="83" t="s">
        <v>312</v>
      </c>
      <c r="B20" s="130" t="s">
        <v>364</v>
      </c>
      <c r="C20" s="130"/>
      <c r="D20" s="130"/>
      <c r="E20" s="130"/>
      <c r="F20" s="130"/>
      <c r="G20" s="130"/>
      <c r="H20" s="130"/>
      <c r="I20" s="71">
        <v>2730580</v>
      </c>
    </row>
    <row r="21" spans="1:9" ht="17.100000000000001" customHeight="1">
      <c r="A21" s="83" t="s">
        <v>313</v>
      </c>
      <c r="B21" s="130" t="s">
        <v>365</v>
      </c>
      <c r="C21" s="130"/>
      <c r="D21" s="130"/>
      <c r="E21" s="130"/>
      <c r="F21" s="130"/>
      <c r="G21" s="130"/>
      <c r="H21" s="130"/>
      <c r="I21" s="71">
        <v>3150790</v>
      </c>
    </row>
    <row r="22" spans="1:9" ht="17.100000000000001" customHeight="1">
      <c r="A22" s="83" t="s">
        <v>314</v>
      </c>
      <c r="B22" s="130" t="s">
        <v>366</v>
      </c>
      <c r="C22" s="130"/>
      <c r="D22" s="130"/>
      <c r="E22" s="130"/>
      <c r="F22" s="130"/>
      <c r="G22" s="130"/>
      <c r="H22" s="130"/>
      <c r="I22" s="71">
        <v>2166900</v>
      </c>
    </row>
    <row r="23" spans="1:9" ht="17.100000000000001" customHeight="1">
      <c r="A23" s="83" t="s">
        <v>315</v>
      </c>
      <c r="B23" s="130" t="s">
        <v>367</v>
      </c>
      <c r="C23" s="130"/>
      <c r="D23" s="130"/>
      <c r="E23" s="130"/>
      <c r="F23" s="130"/>
      <c r="G23" s="130"/>
      <c r="H23" s="130"/>
      <c r="I23" s="71">
        <v>1960670</v>
      </c>
    </row>
    <row r="24" spans="1:9" ht="17.100000000000001" customHeight="1">
      <c r="A24" s="83" t="s">
        <v>369</v>
      </c>
      <c r="B24" s="131" t="s">
        <v>368</v>
      </c>
      <c r="C24" s="143"/>
      <c r="D24" s="143"/>
      <c r="E24" s="143"/>
      <c r="F24" s="143"/>
      <c r="G24" s="143"/>
      <c r="H24" s="87"/>
      <c r="I24" s="71">
        <v>2527950</v>
      </c>
    </row>
    <row r="25" spans="1:9" ht="69.75" customHeight="1">
      <c r="A25" s="84" t="s">
        <v>332</v>
      </c>
      <c r="B25" s="127" t="s">
        <v>370</v>
      </c>
      <c r="C25" s="128"/>
      <c r="D25" s="128"/>
      <c r="E25" s="128"/>
      <c r="F25" s="128"/>
      <c r="G25" s="128"/>
      <c r="H25" s="129"/>
      <c r="I25" s="94">
        <f>SUM(I27:I33)</f>
        <v>1487800</v>
      </c>
    </row>
    <row r="26" spans="1:9" ht="12.75" customHeight="1">
      <c r="A26" s="84"/>
      <c r="B26" s="126" t="s">
        <v>263</v>
      </c>
      <c r="C26" s="126"/>
      <c r="D26" s="126"/>
      <c r="E26" s="126"/>
      <c r="F26" s="126"/>
      <c r="G26" s="126"/>
      <c r="H26" s="126"/>
      <c r="I26" s="70"/>
    </row>
    <row r="27" spans="1:9" ht="17.100000000000001" customHeight="1">
      <c r="A27" s="85" t="s">
        <v>333</v>
      </c>
      <c r="B27" s="130" t="s">
        <v>362</v>
      </c>
      <c r="C27" s="130"/>
      <c r="D27" s="130"/>
      <c r="E27" s="130"/>
      <c r="F27" s="130"/>
      <c r="G27" s="130"/>
      <c r="H27" s="130"/>
      <c r="I27" s="71">
        <v>370900</v>
      </c>
    </row>
    <row r="28" spans="1:9" ht="17.100000000000001" customHeight="1">
      <c r="A28" s="85" t="s">
        <v>334</v>
      </c>
      <c r="B28" s="130" t="s">
        <v>363</v>
      </c>
      <c r="C28" s="130"/>
      <c r="D28" s="130"/>
      <c r="E28" s="130"/>
      <c r="F28" s="130"/>
      <c r="G28" s="130"/>
      <c r="H28" s="130"/>
      <c r="I28" s="71">
        <v>149200</v>
      </c>
    </row>
    <row r="29" spans="1:9" ht="17.100000000000001" customHeight="1">
      <c r="A29" s="85" t="s">
        <v>335</v>
      </c>
      <c r="B29" s="130" t="s">
        <v>364</v>
      </c>
      <c r="C29" s="130"/>
      <c r="D29" s="130"/>
      <c r="E29" s="130"/>
      <c r="F29" s="130"/>
      <c r="G29" s="130"/>
      <c r="H29" s="130"/>
      <c r="I29" s="71">
        <v>149200</v>
      </c>
    </row>
    <row r="30" spans="1:9" ht="17.100000000000001" customHeight="1">
      <c r="A30" s="85" t="s">
        <v>336</v>
      </c>
      <c r="B30" s="130" t="s">
        <v>365</v>
      </c>
      <c r="C30" s="130"/>
      <c r="D30" s="130"/>
      <c r="E30" s="130"/>
      <c r="F30" s="130"/>
      <c r="G30" s="130"/>
      <c r="H30" s="130"/>
      <c r="I30" s="71">
        <v>370900</v>
      </c>
    </row>
    <row r="31" spans="1:9" ht="17.100000000000001" customHeight="1">
      <c r="A31" s="86" t="s">
        <v>337</v>
      </c>
      <c r="B31" s="130" t="s">
        <v>366</v>
      </c>
      <c r="C31" s="130"/>
      <c r="D31" s="130"/>
      <c r="E31" s="130"/>
      <c r="F31" s="130"/>
      <c r="G31" s="130"/>
      <c r="H31" s="130"/>
      <c r="I31" s="71">
        <v>149200</v>
      </c>
    </row>
    <row r="32" spans="1:9" ht="17.100000000000001" customHeight="1">
      <c r="A32" s="85" t="s">
        <v>338</v>
      </c>
      <c r="B32" s="130" t="s">
        <v>367</v>
      </c>
      <c r="C32" s="130"/>
      <c r="D32" s="130"/>
      <c r="E32" s="130"/>
      <c r="F32" s="130"/>
      <c r="G32" s="130"/>
      <c r="H32" s="130"/>
      <c r="I32" s="71">
        <v>149200</v>
      </c>
    </row>
    <row r="33" spans="1:9" ht="17.100000000000001" customHeight="1">
      <c r="A33" s="85" t="s">
        <v>339</v>
      </c>
      <c r="B33" s="131" t="s">
        <v>368</v>
      </c>
      <c r="C33" s="143"/>
      <c r="D33" s="143"/>
      <c r="E33" s="143"/>
      <c r="F33" s="143"/>
      <c r="G33" s="143"/>
      <c r="H33" s="87"/>
      <c r="I33" s="71">
        <v>149200</v>
      </c>
    </row>
    <row r="34" spans="1:9" ht="117.75" customHeight="1">
      <c r="A34" s="84" t="s">
        <v>350</v>
      </c>
      <c r="B34" s="127" t="s">
        <v>371</v>
      </c>
      <c r="C34" s="128"/>
      <c r="D34" s="128"/>
      <c r="E34" s="128"/>
      <c r="F34" s="128"/>
      <c r="G34" s="128"/>
      <c r="H34" s="129"/>
      <c r="I34" s="94">
        <f>SUM(I36:I43)</f>
        <v>16000</v>
      </c>
    </row>
    <row r="35" spans="1:9" ht="14.25" customHeight="1">
      <c r="A35" s="84"/>
      <c r="B35" s="126" t="s">
        <v>263</v>
      </c>
      <c r="C35" s="126"/>
      <c r="D35" s="126"/>
      <c r="E35" s="126"/>
      <c r="F35" s="126"/>
      <c r="G35" s="126"/>
      <c r="H35" s="126"/>
      <c r="I35" s="70"/>
    </row>
    <row r="36" spans="1:9" ht="17.100000000000001" customHeight="1">
      <c r="A36" s="85" t="s">
        <v>341</v>
      </c>
      <c r="B36" s="130" t="s">
        <v>361</v>
      </c>
      <c r="C36" s="130"/>
      <c r="D36" s="130"/>
      <c r="E36" s="130"/>
      <c r="F36" s="130"/>
      <c r="G36" s="130"/>
      <c r="H36" s="130"/>
      <c r="I36" s="71">
        <v>2000</v>
      </c>
    </row>
    <row r="37" spans="1:9" ht="17.100000000000001" customHeight="1">
      <c r="A37" s="85" t="s">
        <v>342</v>
      </c>
      <c r="B37" s="130" t="s">
        <v>362</v>
      </c>
      <c r="C37" s="130"/>
      <c r="D37" s="130"/>
      <c r="E37" s="130"/>
      <c r="F37" s="130"/>
      <c r="G37" s="130"/>
      <c r="H37" s="130"/>
      <c r="I37" s="71">
        <v>2000</v>
      </c>
    </row>
    <row r="38" spans="1:9" ht="17.100000000000001" customHeight="1">
      <c r="A38" s="85" t="s">
        <v>343</v>
      </c>
      <c r="B38" s="130" t="s">
        <v>363</v>
      </c>
      <c r="C38" s="130"/>
      <c r="D38" s="130"/>
      <c r="E38" s="130"/>
      <c r="F38" s="130"/>
      <c r="G38" s="130"/>
      <c r="H38" s="130"/>
      <c r="I38" s="71">
        <v>2000</v>
      </c>
    </row>
    <row r="39" spans="1:9" ht="17.100000000000001" customHeight="1">
      <c r="A39" s="85" t="s">
        <v>344</v>
      </c>
      <c r="B39" s="130" t="s">
        <v>364</v>
      </c>
      <c r="C39" s="130"/>
      <c r="D39" s="130"/>
      <c r="E39" s="130"/>
      <c r="F39" s="130"/>
      <c r="G39" s="130"/>
      <c r="H39" s="130"/>
      <c r="I39" s="71">
        <v>2000</v>
      </c>
    </row>
    <row r="40" spans="1:9" ht="17.100000000000001" customHeight="1">
      <c r="A40" s="85" t="s">
        <v>345</v>
      </c>
      <c r="B40" s="130" t="s">
        <v>365</v>
      </c>
      <c r="C40" s="130"/>
      <c r="D40" s="130"/>
      <c r="E40" s="130"/>
      <c r="F40" s="130"/>
      <c r="G40" s="130"/>
      <c r="H40" s="130"/>
      <c r="I40" s="71">
        <v>2000</v>
      </c>
    </row>
    <row r="41" spans="1:9" ht="17.100000000000001" customHeight="1">
      <c r="A41" s="85" t="s">
        <v>346</v>
      </c>
      <c r="B41" s="130" t="s">
        <v>366</v>
      </c>
      <c r="C41" s="130"/>
      <c r="D41" s="130"/>
      <c r="E41" s="130"/>
      <c r="F41" s="130"/>
      <c r="G41" s="130"/>
      <c r="H41" s="130"/>
      <c r="I41" s="71">
        <v>2000</v>
      </c>
    </row>
    <row r="42" spans="1:9" ht="17.100000000000001" customHeight="1">
      <c r="A42" s="85" t="s">
        <v>347</v>
      </c>
      <c r="B42" s="130" t="s">
        <v>367</v>
      </c>
      <c r="C42" s="130"/>
      <c r="D42" s="130"/>
      <c r="E42" s="130"/>
      <c r="F42" s="130"/>
      <c r="G42" s="130"/>
      <c r="H42" s="130"/>
      <c r="I42" s="71">
        <v>2000</v>
      </c>
    </row>
    <row r="43" spans="1:9" ht="17.100000000000001" customHeight="1">
      <c r="A43" s="85" t="s">
        <v>348</v>
      </c>
      <c r="B43" s="131" t="s">
        <v>368</v>
      </c>
      <c r="C43" s="143"/>
      <c r="D43" s="143"/>
      <c r="E43" s="143"/>
      <c r="F43" s="143"/>
      <c r="G43" s="143"/>
      <c r="H43" s="87"/>
      <c r="I43" s="71">
        <v>2000</v>
      </c>
    </row>
    <row r="44" spans="1:9" ht="88.5" customHeight="1">
      <c r="A44" s="84" t="s">
        <v>351</v>
      </c>
      <c r="B44" s="127" t="s">
        <v>372</v>
      </c>
      <c r="C44" s="128"/>
      <c r="D44" s="128"/>
      <c r="E44" s="128"/>
      <c r="F44" s="128"/>
      <c r="G44" s="128"/>
      <c r="H44" s="129"/>
      <c r="I44" s="94">
        <f>SUM(I45:I51)</f>
        <v>2161804.2000000002</v>
      </c>
    </row>
    <row r="45" spans="1:9" ht="17.100000000000001" customHeight="1">
      <c r="A45" s="85" t="s">
        <v>352</v>
      </c>
      <c r="B45" s="130" t="s">
        <v>362</v>
      </c>
      <c r="C45" s="130"/>
      <c r="D45" s="130"/>
      <c r="E45" s="130"/>
      <c r="F45" s="130"/>
      <c r="G45" s="130"/>
      <c r="H45" s="130"/>
      <c r="I45" s="71">
        <v>54500</v>
      </c>
    </row>
    <row r="46" spans="1:9" ht="17.100000000000001" customHeight="1">
      <c r="A46" s="85" t="s">
        <v>353</v>
      </c>
      <c r="B46" s="130" t="s">
        <v>363</v>
      </c>
      <c r="C46" s="130"/>
      <c r="D46" s="130"/>
      <c r="E46" s="130"/>
      <c r="F46" s="130"/>
      <c r="G46" s="130"/>
      <c r="H46" s="130"/>
      <c r="I46" s="71">
        <v>23600</v>
      </c>
    </row>
    <row r="47" spans="1:9" ht="17.100000000000001" customHeight="1">
      <c r="A47" s="85" t="s">
        <v>354</v>
      </c>
      <c r="B47" s="130" t="s">
        <v>364</v>
      </c>
      <c r="C47" s="130"/>
      <c r="D47" s="130"/>
      <c r="E47" s="130"/>
      <c r="F47" s="130"/>
      <c r="G47" s="130"/>
      <c r="H47" s="130"/>
      <c r="I47" s="71">
        <v>674000</v>
      </c>
    </row>
    <row r="48" spans="1:9" ht="17.100000000000001" customHeight="1">
      <c r="A48" s="85" t="s">
        <v>355</v>
      </c>
      <c r="B48" s="130" t="s">
        <v>365</v>
      </c>
      <c r="C48" s="130"/>
      <c r="D48" s="130"/>
      <c r="E48" s="130"/>
      <c r="F48" s="130"/>
      <c r="G48" s="130"/>
      <c r="H48" s="130"/>
      <c r="I48" s="71">
        <f>689200+8300</f>
        <v>697500</v>
      </c>
    </row>
    <row r="49" spans="1:9" ht="17.100000000000001" customHeight="1">
      <c r="A49" s="85" t="s">
        <v>356</v>
      </c>
      <c r="B49" s="130" t="s">
        <v>366</v>
      </c>
      <c r="C49" s="130"/>
      <c r="D49" s="130"/>
      <c r="E49" s="130"/>
      <c r="F49" s="130"/>
      <c r="G49" s="130"/>
      <c r="H49" s="130"/>
      <c r="I49" s="71">
        <v>32500</v>
      </c>
    </row>
    <row r="50" spans="1:9" ht="17.100000000000001" customHeight="1">
      <c r="A50" s="85" t="s">
        <v>357</v>
      </c>
      <c r="B50" s="130" t="s">
        <v>367</v>
      </c>
      <c r="C50" s="130"/>
      <c r="D50" s="130"/>
      <c r="E50" s="130"/>
      <c r="F50" s="130"/>
      <c r="G50" s="130"/>
      <c r="H50" s="130"/>
      <c r="I50" s="71">
        <v>444800</v>
      </c>
    </row>
    <row r="51" spans="1:9" ht="17.100000000000001" customHeight="1">
      <c r="A51" s="85" t="s">
        <v>358</v>
      </c>
      <c r="B51" s="131" t="s">
        <v>368</v>
      </c>
      <c r="C51" s="143"/>
      <c r="D51" s="143"/>
      <c r="E51" s="143"/>
      <c r="F51" s="143"/>
      <c r="G51" s="143"/>
      <c r="H51" s="87"/>
      <c r="I51" s="71">
        <f>35300+199600+4.2</f>
        <v>234904.2</v>
      </c>
    </row>
    <row r="52" spans="1:9" ht="17.100000000000001" hidden="1" customHeight="1">
      <c r="A52" s="85" t="s">
        <v>359</v>
      </c>
      <c r="B52" s="123"/>
      <c r="C52" s="124"/>
      <c r="D52" s="124"/>
      <c r="E52" s="124"/>
      <c r="F52" s="124"/>
      <c r="G52" s="124"/>
      <c r="H52" s="125"/>
      <c r="I52" s="70"/>
    </row>
    <row r="53" spans="1:9" ht="63.75" customHeight="1">
      <c r="A53" s="84" t="s">
        <v>380</v>
      </c>
      <c r="B53" s="144" t="s">
        <v>381</v>
      </c>
      <c r="C53" s="145"/>
      <c r="D53" s="145"/>
      <c r="E53" s="145"/>
      <c r="F53" s="145"/>
      <c r="G53" s="145"/>
      <c r="H53" s="146"/>
      <c r="I53" s="94">
        <f>SUM(I54:I60)</f>
        <v>805200</v>
      </c>
    </row>
    <row r="54" spans="1:9" ht="15" customHeight="1">
      <c r="A54" s="85" t="s">
        <v>373</v>
      </c>
      <c r="B54" s="130" t="s">
        <v>362</v>
      </c>
      <c r="C54" s="130"/>
      <c r="D54" s="130"/>
      <c r="E54" s="130"/>
      <c r="F54" s="130"/>
      <c r="G54" s="130"/>
      <c r="H54" s="130"/>
      <c r="I54" s="71">
        <v>177000</v>
      </c>
    </row>
    <row r="55" spans="1:9" ht="18" customHeight="1">
      <c r="A55" s="85" t="s">
        <v>374</v>
      </c>
      <c r="B55" s="130" t="s">
        <v>363</v>
      </c>
      <c r="C55" s="130"/>
      <c r="D55" s="130"/>
      <c r="E55" s="130"/>
      <c r="F55" s="130"/>
      <c r="G55" s="130"/>
      <c r="H55" s="130"/>
      <c r="I55" s="71">
        <v>16000</v>
      </c>
    </row>
    <row r="56" spans="1:9" ht="17.100000000000001" customHeight="1">
      <c r="A56" s="85" t="s">
        <v>375</v>
      </c>
      <c r="B56" s="130" t="s">
        <v>364</v>
      </c>
      <c r="C56" s="130"/>
      <c r="D56" s="130"/>
      <c r="E56" s="130"/>
      <c r="F56" s="130"/>
      <c r="G56" s="130"/>
      <c r="H56" s="130"/>
      <c r="I56" s="71">
        <v>102000</v>
      </c>
    </row>
    <row r="57" spans="1:9" ht="17.100000000000001" customHeight="1">
      <c r="A57" s="85" t="s">
        <v>376</v>
      </c>
      <c r="B57" s="130" t="s">
        <v>365</v>
      </c>
      <c r="C57" s="130"/>
      <c r="D57" s="130"/>
      <c r="E57" s="130"/>
      <c r="F57" s="130"/>
      <c r="G57" s="130"/>
      <c r="H57" s="130"/>
      <c r="I57" s="71">
        <v>245000</v>
      </c>
    </row>
    <row r="58" spans="1:9" ht="17.100000000000001" customHeight="1">
      <c r="A58" s="85" t="s">
        <v>377</v>
      </c>
      <c r="B58" s="130" t="s">
        <v>366</v>
      </c>
      <c r="C58" s="130"/>
      <c r="D58" s="130"/>
      <c r="E58" s="130"/>
      <c r="F58" s="130"/>
      <c r="G58" s="130"/>
      <c r="H58" s="130"/>
      <c r="I58" s="71">
        <v>74000</v>
      </c>
    </row>
    <row r="59" spans="1:9" ht="17.100000000000001" customHeight="1">
      <c r="A59" s="85" t="s">
        <v>378</v>
      </c>
      <c r="B59" s="130" t="s">
        <v>367</v>
      </c>
      <c r="C59" s="130"/>
      <c r="D59" s="130"/>
      <c r="E59" s="130"/>
      <c r="F59" s="130"/>
      <c r="G59" s="130"/>
      <c r="H59" s="130"/>
      <c r="I59" s="71">
        <v>129200</v>
      </c>
    </row>
    <row r="60" spans="1:9" ht="17.100000000000001" customHeight="1">
      <c r="A60" s="85" t="s">
        <v>379</v>
      </c>
      <c r="B60" s="131" t="s">
        <v>368</v>
      </c>
      <c r="C60" s="143"/>
      <c r="D60" s="143"/>
      <c r="E60" s="143"/>
      <c r="F60" s="143"/>
      <c r="G60" s="143"/>
      <c r="H60" s="87"/>
      <c r="I60" s="71">
        <v>62000</v>
      </c>
    </row>
    <row r="61" spans="1:9" ht="63.75" hidden="1" customHeight="1">
      <c r="A61" s="84">
        <v>6</v>
      </c>
      <c r="B61" s="147" t="s">
        <v>382</v>
      </c>
      <c r="C61" s="148"/>
      <c r="D61" s="148"/>
      <c r="E61" s="148"/>
      <c r="F61" s="148"/>
      <c r="G61" s="148"/>
      <c r="H61" s="149"/>
      <c r="I61" s="94">
        <v>0</v>
      </c>
    </row>
    <row r="62" spans="1:9" ht="17.100000000000001" hidden="1" customHeight="1">
      <c r="A62" s="85" t="s">
        <v>383</v>
      </c>
      <c r="B62" s="131" t="s">
        <v>365</v>
      </c>
      <c r="C62" s="143"/>
      <c r="D62" s="143"/>
      <c r="E62" s="143"/>
      <c r="F62" s="143"/>
      <c r="G62" s="143"/>
      <c r="H62" s="150"/>
      <c r="I62" s="71">
        <v>0</v>
      </c>
    </row>
    <row r="63" spans="1:9" ht="67.5" hidden="1" customHeight="1">
      <c r="A63" s="84"/>
      <c r="B63" s="147"/>
      <c r="C63" s="148"/>
      <c r="D63" s="148"/>
      <c r="E63" s="148"/>
      <c r="F63" s="148"/>
      <c r="G63" s="148"/>
      <c r="H63" s="149"/>
      <c r="I63" s="70"/>
    </row>
    <row r="64" spans="1:9" ht="17.100000000000001" hidden="1" customHeight="1">
      <c r="A64" s="85"/>
      <c r="B64" s="130"/>
      <c r="C64" s="130"/>
      <c r="D64" s="130"/>
      <c r="E64" s="130"/>
      <c r="F64" s="130"/>
      <c r="G64" s="130"/>
      <c r="H64" s="130"/>
      <c r="I64" s="71"/>
    </row>
    <row r="65" spans="1:9" ht="17.100000000000001" hidden="1" customHeight="1">
      <c r="A65" s="84" t="s">
        <v>386</v>
      </c>
      <c r="B65" s="151" t="s">
        <v>385</v>
      </c>
      <c r="C65" s="152"/>
      <c r="D65" s="152"/>
      <c r="E65" s="152"/>
      <c r="F65" s="152"/>
      <c r="G65" s="152"/>
      <c r="H65" s="153"/>
      <c r="I65" s="70">
        <f>I66+I67+I68</f>
        <v>0</v>
      </c>
    </row>
    <row r="66" spans="1:9" ht="17.100000000000001" hidden="1" customHeight="1">
      <c r="A66" s="85" t="s">
        <v>387</v>
      </c>
      <c r="B66" s="131" t="s">
        <v>365</v>
      </c>
      <c r="C66" s="132"/>
      <c r="D66" s="132"/>
      <c r="E66" s="132"/>
      <c r="F66" s="132"/>
      <c r="G66" s="132"/>
      <c r="H66" s="133"/>
      <c r="I66" s="71">
        <v>0</v>
      </c>
    </row>
    <row r="67" spans="1:9" ht="17.100000000000001" hidden="1" customHeight="1">
      <c r="A67" s="85" t="s">
        <v>388</v>
      </c>
      <c r="B67" s="130" t="s">
        <v>366</v>
      </c>
      <c r="C67" s="130"/>
      <c r="D67" s="130"/>
      <c r="E67" s="130"/>
      <c r="F67" s="130"/>
      <c r="G67" s="130"/>
      <c r="H67" s="130"/>
      <c r="I67" s="71">
        <v>0</v>
      </c>
    </row>
    <row r="68" spans="1:9" ht="17.100000000000001" hidden="1" customHeight="1">
      <c r="A68" s="85" t="s">
        <v>389</v>
      </c>
      <c r="B68" s="131" t="s">
        <v>368</v>
      </c>
      <c r="C68" s="143"/>
      <c r="D68" s="143"/>
      <c r="E68" s="143"/>
      <c r="F68" s="143"/>
      <c r="G68" s="143"/>
      <c r="H68" s="150"/>
      <c r="I68" s="71">
        <v>0</v>
      </c>
    </row>
    <row r="69" spans="1:9" ht="61.5" hidden="1" customHeight="1">
      <c r="A69" s="84" t="s">
        <v>384</v>
      </c>
      <c r="B69" s="147" t="s">
        <v>397</v>
      </c>
      <c r="C69" s="148"/>
      <c r="D69" s="148"/>
      <c r="E69" s="148"/>
      <c r="F69" s="148"/>
      <c r="G69" s="148"/>
      <c r="H69" s="149"/>
      <c r="I69" s="70">
        <f>I70+I71+I72</f>
        <v>0</v>
      </c>
    </row>
    <row r="70" spans="1:9" ht="17.100000000000001" hidden="1" customHeight="1">
      <c r="A70" s="95">
        <v>7</v>
      </c>
      <c r="B70" s="130" t="s">
        <v>361</v>
      </c>
      <c r="C70" s="130"/>
      <c r="D70" s="130"/>
      <c r="E70" s="130"/>
      <c r="F70" s="130"/>
      <c r="G70" s="130"/>
      <c r="H70" s="130"/>
      <c r="I70" s="71">
        <v>0</v>
      </c>
    </row>
    <row r="71" spans="1:9" ht="17.100000000000001" hidden="1" customHeight="1">
      <c r="A71" s="97">
        <v>44203</v>
      </c>
      <c r="B71" s="130" t="s">
        <v>362</v>
      </c>
      <c r="C71" s="130"/>
      <c r="D71" s="130"/>
      <c r="E71" s="130"/>
      <c r="F71" s="130"/>
      <c r="G71" s="130"/>
      <c r="H71" s="130"/>
      <c r="I71" s="71">
        <v>0</v>
      </c>
    </row>
    <row r="72" spans="1:9" ht="17.100000000000001" hidden="1" customHeight="1">
      <c r="A72" s="97">
        <v>44234</v>
      </c>
      <c r="B72" s="131" t="s">
        <v>365</v>
      </c>
      <c r="C72" s="143"/>
      <c r="D72" s="143"/>
      <c r="E72" s="143"/>
      <c r="F72" s="143"/>
      <c r="G72" s="143"/>
      <c r="H72" s="150"/>
      <c r="I72" s="71">
        <v>0</v>
      </c>
    </row>
    <row r="73" spans="1:9" ht="30.75" customHeight="1">
      <c r="A73" s="98">
        <v>6</v>
      </c>
      <c r="B73" s="147" t="s">
        <v>385</v>
      </c>
      <c r="C73" s="148"/>
      <c r="D73" s="148"/>
      <c r="E73" s="148"/>
      <c r="F73" s="148"/>
      <c r="G73" s="148"/>
      <c r="H73" s="149"/>
      <c r="I73" s="94">
        <f>I74+I75+I76+I77</f>
        <v>24500000</v>
      </c>
    </row>
    <row r="74" spans="1:9" ht="17.100000000000001" customHeight="1">
      <c r="A74" s="97">
        <v>44202</v>
      </c>
      <c r="B74" s="130" t="s">
        <v>361</v>
      </c>
      <c r="C74" s="130"/>
      <c r="D74" s="130"/>
      <c r="E74" s="130"/>
      <c r="F74" s="130"/>
      <c r="G74" s="130"/>
      <c r="H74" s="130"/>
      <c r="I74" s="71">
        <f>20000000</f>
        <v>20000000</v>
      </c>
    </row>
    <row r="75" spans="1:9" ht="17.100000000000001" customHeight="1">
      <c r="A75" s="97">
        <v>44233</v>
      </c>
      <c r="B75" s="131" t="s">
        <v>365</v>
      </c>
      <c r="C75" s="143"/>
      <c r="D75" s="143"/>
      <c r="E75" s="143"/>
      <c r="F75" s="143"/>
      <c r="G75" s="143"/>
      <c r="H75" s="150"/>
      <c r="I75" s="71">
        <f>1500000</f>
        <v>1500000</v>
      </c>
    </row>
    <row r="76" spans="1:9" ht="17.100000000000001" customHeight="1">
      <c r="A76" s="100">
        <v>44261</v>
      </c>
      <c r="B76" s="130" t="s">
        <v>364</v>
      </c>
      <c r="C76" s="130"/>
      <c r="D76" s="130"/>
      <c r="E76" s="130"/>
      <c r="F76" s="130"/>
      <c r="G76" s="130"/>
      <c r="H76" s="130"/>
      <c r="I76" s="101">
        <v>1500000</v>
      </c>
    </row>
    <row r="77" spans="1:9" ht="17.100000000000001" customHeight="1">
      <c r="A77" s="100">
        <v>44292</v>
      </c>
      <c r="B77" s="130" t="s">
        <v>362</v>
      </c>
      <c r="C77" s="130"/>
      <c r="D77" s="130"/>
      <c r="E77" s="130"/>
      <c r="F77" s="130"/>
      <c r="G77" s="130"/>
      <c r="H77" s="130"/>
      <c r="I77" s="101">
        <v>1500000</v>
      </c>
    </row>
    <row r="78" spans="1:9" ht="17.100000000000001" customHeight="1">
      <c r="A78" s="156" t="s">
        <v>401</v>
      </c>
      <c r="B78" s="158" t="s">
        <v>399</v>
      </c>
      <c r="C78" s="159"/>
      <c r="D78" s="159"/>
      <c r="E78" s="159"/>
      <c r="F78" s="159"/>
      <c r="G78" s="159"/>
      <c r="H78" s="160"/>
      <c r="I78" s="154">
        <f>I80+I81+I82</f>
        <v>2663683.96</v>
      </c>
    </row>
    <row r="79" spans="1:9" ht="17.100000000000001" customHeight="1">
      <c r="A79" s="157"/>
      <c r="B79" s="161"/>
      <c r="C79" s="162"/>
      <c r="D79" s="162"/>
      <c r="E79" s="162"/>
      <c r="F79" s="162"/>
      <c r="G79" s="162"/>
      <c r="H79" s="163"/>
      <c r="I79" s="155"/>
    </row>
    <row r="80" spans="1:9" ht="17.100000000000001" customHeight="1">
      <c r="A80" s="97">
        <v>44203</v>
      </c>
      <c r="B80" s="131" t="s">
        <v>365</v>
      </c>
      <c r="C80" s="143"/>
      <c r="D80" s="143"/>
      <c r="E80" s="143"/>
      <c r="F80" s="143"/>
      <c r="G80" s="143"/>
      <c r="H80" s="150"/>
      <c r="I80" s="71">
        <v>1000000</v>
      </c>
    </row>
    <row r="81" spans="1:9" ht="17.100000000000001" customHeight="1">
      <c r="A81" s="97">
        <v>44234</v>
      </c>
      <c r="B81" s="130" t="s">
        <v>367</v>
      </c>
      <c r="C81" s="130"/>
      <c r="D81" s="130"/>
      <c r="E81" s="130"/>
      <c r="F81" s="130"/>
      <c r="G81" s="130"/>
      <c r="H81" s="130"/>
      <c r="I81" s="71">
        <v>1000000</v>
      </c>
    </row>
    <row r="82" spans="1:9" ht="17.100000000000001" customHeight="1">
      <c r="A82" s="97">
        <v>44262</v>
      </c>
      <c r="B82" s="131" t="s">
        <v>368</v>
      </c>
      <c r="C82" s="143"/>
      <c r="D82" s="143"/>
      <c r="E82" s="143"/>
      <c r="F82" s="143"/>
      <c r="G82" s="143"/>
      <c r="H82" s="96"/>
      <c r="I82" s="71">
        <v>663683.96</v>
      </c>
    </row>
    <row r="83" spans="1:9" ht="48.75" customHeight="1">
      <c r="A83" s="99" t="s">
        <v>400</v>
      </c>
      <c r="B83" s="147" t="s">
        <v>402</v>
      </c>
      <c r="C83" s="148"/>
      <c r="D83" s="148"/>
      <c r="E83" s="148"/>
      <c r="F83" s="148"/>
      <c r="G83" s="148"/>
      <c r="H83" s="149"/>
      <c r="I83" s="70">
        <f>I84+I85+I86+I87+I88</f>
        <v>150000</v>
      </c>
    </row>
    <row r="84" spans="1:9" ht="17.100000000000001" customHeight="1">
      <c r="A84" s="97">
        <v>44204</v>
      </c>
      <c r="B84" s="130" t="s">
        <v>362</v>
      </c>
      <c r="C84" s="130"/>
      <c r="D84" s="130"/>
      <c r="E84" s="130"/>
      <c r="F84" s="130"/>
      <c r="G84" s="130"/>
      <c r="H84" s="130"/>
      <c r="I84" s="71">
        <v>30000</v>
      </c>
    </row>
    <row r="85" spans="1:9" ht="17.100000000000001" customHeight="1">
      <c r="A85" s="97">
        <v>44235</v>
      </c>
      <c r="B85" s="130" t="s">
        <v>363</v>
      </c>
      <c r="C85" s="130"/>
      <c r="D85" s="130"/>
      <c r="E85" s="130"/>
      <c r="F85" s="130"/>
      <c r="G85" s="130"/>
      <c r="H85" s="130"/>
      <c r="I85" s="71">
        <v>30000</v>
      </c>
    </row>
    <row r="86" spans="1:9" ht="17.100000000000001" customHeight="1">
      <c r="A86" s="97">
        <v>44263</v>
      </c>
      <c r="B86" s="130" t="s">
        <v>364</v>
      </c>
      <c r="C86" s="130"/>
      <c r="D86" s="130"/>
      <c r="E86" s="130"/>
      <c r="F86" s="130"/>
      <c r="G86" s="130"/>
      <c r="H86" s="130"/>
      <c r="I86" s="71">
        <v>30000</v>
      </c>
    </row>
    <row r="87" spans="1:9" ht="17.100000000000001" customHeight="1">
      <c r="A87" s="97">
        <v>44294</v>
      </c>
      <c r="B87" s="130" t="s">
        <v>367</v>
      </c>
      <c r="C87" s="130"/>
      <c r="D87" s="130"/>
      <c r="E87" s="130"/>
      <c r="F87" s="130"/>
      <c r="G87" s="130"/>
      <c r="H87" s="130"/>
      <c r="I87" s="71">
        <v>30000</v>
      </c>
    </row>
    <row r="88" spans="1:9" ht="17.100000000000001" customHeight="1">
      <c r="A88" s="97">
        <v>44324</v>
      </c>
      <c r="B88" s="131" t="s">
        <v>368</v>
      </c>
      <c r="C88" s="143"/>
      <c r="D88" s="143"/>
      <c r="E88" s="143"/>
      <c r="F88" s="143"/>
      <c r="G88" s="143"/>
      <c r="H88" s="88"/>
      <c r="I88" s="71">
        <v>30000</v>
      </c>
    </row>
    <row r="89" spans="1:9" ht="92.25" customHeight="1">
      <c r="A89" s="99" t="s">
        <v>403</v>
      </c>
      <c r="B89" s="147" t="s">
        <v>405</v>
      </c>
      <c r="C89" s="148"/>
      <c r="D89" s="148"/>
      <c r="E89" s="148"/>
      <c r="F89" s="148"/>
      <c r="G89" s="148"/>
      <c r="H89" s="149"/>
      <c r="I89" s="70">
        <f>I90+I91</f>
        <v>2850000</v>
      </c>
    </row>
    <row r="90" spans="1:9" ht="17.100000000000001" customHeight="1">
      <c r="A90" s="97">
        <v>44205</v>
      </c>
      <c r="B90" s="131" t="s">
        <v>365</v>
      </c>
      <c r="C90" s="143"/>
      <c r="D90" s="143"/>
      <c r="E90" s="143"/>
      <c r="F90" s="143"/>
      <c r="G90" s="143"/>
      <c r="H90" s="150"/>
      <c r="I90" s="71">
        <f>850000+400000</f>
        <v>1250000</v>
      </c>
    </row>
    <row r="91" spans="1:9" ht="17.100000000000001" customHeight="1">
      <c r="A91" s="97">
        <v>44236</v>
      </c>
      <c r="B91" s="130" t="s">
        <v>361</v>
      </c>
      <c r="C91" s="130"/>
      <c r="D91" s="130"/>
      <c r="E91" s="130"/>
      <c r="F91" s="130"/>
      <c r="G91" s="130"/>
      <c r="H91" s="130"/>
      <c r="I91" s="71">
        <v>1600000</v>
      </c>
    </row>
    <row r="92" spans="1:9" ht="23.1" customHeight="1">
      <c r="A92" s="84"/>
      <c r="B92" s="123" t="s">
        <v>340</v>
      </c>
      <c r="C92" s="124"/>
      <c r="D92" s="124"/>
      <c r="E92" s="124"/>
      <c r="F92" s="124"/>
      <c r="G92" s="124"/>
      <c r="H92" s="125"/>
      <c r="I92" s="94">
        <f>I15+I25+I34+I44+I53+I61+I63+I65+I69+I73+I78+I83+I89</f>
        <v>52124488.160000004</v>
      </c>
    </row>
    <row r="93" spans="1:9" hidden="1">
      <c r="A93" s="78"/>
      <c r="B93" s="79"/>
      <c r="C93" s="79"/>
      <c r="D93" s="79"/>
      <c r="E93" s="79"/>
      <c r="F93" s="79"/>
      <c r="G93" s="79"/>
      <c r="H93" s="79"/>
      <c r="I93" s="78"/>
    </row>
    <row r="95" spans="1:9" ht="15.75">
      <c r="E95" s="74"/>
      <c r="F95" s="80"/>
      <c r="G95" s="74"/>
    </row>
    <row r="96" spans="1:9" ht="15.75">
      <c r="B96" s="66"/>
      <c r="C96" s="66"/>
      <c r="D96" s="66"/>
      <c r="E96" s="66"/>
      <c r="F96" s="66"/>
      <c r="G96" s="74"/>
    </row>
    <row r="97" spans="5:7" ht="15.75">
      <c r="G97" s="75"/>
    </row>
    <row r="98" spans="5:7" ht="15.75">
      <c r="E98" s="122"/>
      <c r="F98" s="122"/>
      <c r="G98" s="122"/>
    </row>
  </sheetData>
  <mergeCells count="88">
    <mergeCell ref="B89:H89"/>
    <mergeCell ref="B90:H90"/>
    <mergeCell ref="B91:H91"/>
    <mergeCell ref="B87:H87"/>
    <mergeCell ref="B88:G88"/>
    <mergeCell ref="A78:A79"/>
    <mergeCell ref="B83:H83"/>
    <mergeCell ref="B84:H84"/>
    <mergeCell ref="B85:H85"/>
    <mergeCell ref="B86:H86"/>
    <mergeCell ref="B78:H79"/>
    <mergeCell ref="I78:I79"/>
    <mergeCell ref="B80:H80"/>
    <mergeCell ref="B81:H81"/>
    <mergeCell ref="B82:G82"/>
    <mergeCell ref="B73:H73"/>
    <mergeCell ref="B74:H74"/>
    <mergeCell ref="B75:H75"/>
    <mergeCell ref="B76:H76"/>
    <mergeCell ref="B77:H77"/>
    <mergeCell ref="B72:H72"/>
    <mergeCell ref="B62:H62"/>
    <mergeCell ref="B63:H63"/>
    <mergeCell ref="B64:H64"/>
    <mergeCell ref="B65:H65"/>
    <mergeCell ref="B68:H68"/>
    <mergeCell ref="B61:H61"/>
    <mergeCell ref="B60:G60"/>
    <mergeCell ref="B69:H69"/>
    <mergeCell ref="B70:H70"/>
    <mergeCell ref="B71:H71"/>
    <mergeCell ref="B49:H49"/>
    <mergeCell ref="B51:G51"/>
    <mergeCell ref="B53:H53"/>
    <mergeCell ref="B59:H59"/>
    <mergeCell ref="B58:H58"/>
    <mergeCell ref="B56:H56"/>
    <mergeCell ref="B57:H57"/>
    <mergeCell ref="B54:H54"/>
    <mergeCell ref="B55:H55"/>
    <mergeCell ref="B37:H37"/>
    <mergeCell ref="B24:G24"/>
    <mergeCell ref="B33:G33"/>
    <mergeCell ref="B45:H45"/>
    <mergeCell ref="B44:H44"/>
    <mergeCell ref="B41:H41"/>
    <mergeCell ref="B42:H42"/>
    <mergeCell ref="B43:G43"/>
    <mergeCell ref="B38:H38"/>
    <mergeCell ref="N8:Q8"/>
    <mergeCell ref="B18:H18"/>
    <mergeCell ref="A10:I10"/>
    <mergeCell ref="A12:A13"/>
    <mergeCell ref="B12:H13"/>
    <mergeCell ref="B16:H16"/>
    <mergeCell ref="B15:H15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D5:I7"/>
    <mergeCell ref="E98:G98"/>
    <mergeCell ref="B92:H92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  <mergeCell ref="B36:H36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J28" sqref="J28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J1" s="73"/>
      <c r="Q1" s="74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390</v>
      </c>
      <c r="Q4" s="75"/>
    </row>
    <row r="5" spans="1:17" ht="17.25" customHeight="1">
      <c r="A5" s="65"/>
      <c r="B5" s="65"/>
      <c r="C5" s="65"/>
      <c r="D5" s="137" t="s">
        <v>394</v>
      </c>
      <c r="E5" s="167"/>
      <c r="F5" s="167"/>
      <c r="G5" s="167"/>
      <c r="H5" s="167"/>
      <c r="I5" s="167"/>
      <c r="J5" s="167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67"/>
      <c r="E6" s="167"/>
      <c r="F6" s="167"/>
      <c r="G6" s="167"/>
      <c r="H6" s="167"/>
      <c r="I6" s="167"/>
      <c r="J6" s="167"/>
      <c r="N6" s="122"/>
      <c r="O6" s="122"/>
      <c r="P6" s="122"/>
      <c r="Q6" s="122"/>
    </row>
    <row r="7" spans="1:17" ht="39.75" customHeight="1">
      <c r="A7" s="65"/>
      <c r="B7" s="65"/>
      <c r="C7" s="65"/>
      <c r="D7" s="167"/>
      <c r="E7" s="167"/>
      <c r="F7" s="167"/>
      <c r="G7" s="167"/>
      <c r="H7" s="167"/>
      <c r="I7" s="167"/>
      <c r="J7" s="167"/>
      <c r="N7" s="75"/>
      <c r="O7" s="75"/>
      <c r="P7" s="75"/>
      <c r="Q7" s="75"/>
    </row>
    <row r="8" spans="1:17" s="77" customFormat="1" ht="36.75" customHeight="1">
      <c r="A8" s="139" t="s">
        <v>392</v>
      </c>
      <c r="B8" s="139"/>
      <c r="C8" s="139"/>
      <c r="D8" s="139"/>
      <c r="E8" s="139"/>
      <c r="F8" s="139"/>
      <c r="G8" s="139"/>
      <c r="H8" s="139"/>
      <c r="I8" s="139"/>
      <c r="J8" s="139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36" t="s">
        <v>328</v>
      </c>
      <c r="B10" s="136" t="s">
        <v>307</v>
      </c>
      <c r="C10" s="136"/>
      <c r="D10" s="136"/>
      <c r="E10" s="136"/>
      <c r="F10" s="136"/>
      <c r="G10" s="136"/>
      <c r="H10" s="136"/>
      <c r="I10" s="136" t="s">
        <v>391</v>
      </c>
      <c r="J10" s="136" t="s">
        <v>393</v>
      </c>
    </row>
    <row r="11" spans="1:17" s="72" customFormat="1" ht="6" hidden="1" customHeight="1">
      <c r="A11" s="136"/>
      <c r="B11" s="136"/>
      <c r="C11" s="136"/>
      <c r="D11" s="136"/>
      <c r="E11" s="136"/>
      <c r="F11" s="136"/>
      <c r="G11" s="136"/>
      <c r="H11" s="136"/>
      <c r="I11" s="136"/>
      <c r="J11" s="136"/>
    </row>
    <row r="12" spans="1:17" s="82" customFormat="1" ht="12.75">
      <c r="A12" s="81">
        <v>1</v>
      </c>
      <c r="B12" s="135">
        <v>2</v>
      </c>
      <c r="C12" s="135"/>
      <c r="D12" s="135"/>
      <c r="E12" s="135"/>
      <c r="F12" s="135"/>
      <c r="G12" s="135"/>
      <c r="H12" s="135"/>
      <c r="I12" s="81">
        <v>3</v>
      </c>
      <c r="J12" s="81">
        <v>4</v>
      </c>
    </row>
    <row r="13" spans="1:17" ht="32.25" customHeight="1">
      <c r="A13" s="81" t="s">
        <v>308</v>
      </c>
      <c r="B13" s="140" t="s">
        <v>349</v>
      </c>
      <c r="C13" s="141"/>
      <c r="D13" s="141"/>
      <c r="E13" s="141"/>
      <c r="F13" s="141"/>
      <c r="G13" s="141"/>
      <c r="H13" s="142"/>
      <c r="I13" s="94">
        <f>SUM(I15:I22)</f>
        <v>16219500</v>
      </c>
      <c r="J13" s="94">
        <f>SUM(J15:J22)</f>
        <v>16261400</v>
      </c>
    </row>
    <row r="14" spans="1:17" ht="15.75">
      <c r="A14" s="81"/>
      <c r="B14" s="130" t="s">
        <v>263</v>
      </c>
      <c r="C14" s="130"/>
      <c r="D14" s="130"/>
      <c r="E14" s="130"/>
      <c r="F14" s="130"/>
      <c r="G14" s="130"/>
      <c r="H14" s="130"/>
      <c r="I14" s="69"/>
      <c r="J14" s="69"/>
    </row>
    <row r="15" spans="1:17" ht="17.100000000000001" customHeight="1">
      <c r="A15" s="83" t="s">
        <v>309</v>
      </c>
      <c r="B15" s="130" t="s">
        <v>361</v>
      </c>
      <c r="C15" s="130"/>
      <c r="D15" s="130"/>
      <c r="E15" s="130"/>
      <c r="F15" s="130"/>
      <c r="G15" s="130"/>
      <c r="H15" s="130"/>
      <c r="I15" s="71">
        <v>25100</v>
      </c>
      <c r="J15" s="71">
        <v>25570</v>
      </c>
    </row>
    <row r="16" spans="1:17" ht="17.100000000000001" customHeight="1">
      <c r="A16" s="83" t="s">
        <v>310</v>
      </c>
      <c r="B16" s="130" t="s">
        <v>362</v>
      </c>
      <c r="C16" s="130"/>
      <c r="D16" s="130"/>
      <c r="E16" s="130"/>
      <c r="F16" s="130"/>
      <c r="G16" s="130"/>
      <c r="H16" s="130"/>
      <c r="I16" s="71">
        <v>2997240</v>
      </c>
      <c r="J16" s="71">
        <v>2999730</v>
      </c>
    </row>
    <row r="17" spans="1:10" ht="17.100000000000001" customHeight="1">
      <c r="A17" s="83" t="s">
        <v>311</v>
      </c>
      <c r="B17" s="130" t="s">
        <v>363</v>
      </c>
      <c r="C17" s="130"/>
      <c r="D17" s="130"/>
      <c r="E17" s="130"/>
      <c r="F17" s="130"/>
      <c r="G17" s="130"/>
      <c r="H17" s="130"/>
      <c r="I17" s="71">
        <v>1370070</v>
      </c>
      <c r="J17" s="71">
        <v>1385610</v>
      </c>
    </row>
    <row r="18" spans="1:10" ht="17.100000000000001" customHeight="1">
      <c r="A18" s="83" t="s">
        <v>312</v>
      </c>
      <c r="B18" s="130" t="s">
        <v>364</v>
      </c>
      <c r="C18" s="130"/>
      <c r="D18" s="130"/>
      <c r="E18" s="130"/>
      <c r="F18" s="130"/>
      <c r="G18" s="130"/>
      <c r="H18" s="130"/>
      <c r="I18" s="71">
        <v>2603100</v>
      </c>
      <c r="J18" s="71">
        <v>2607300</v>
      </c>
    </row>
    <row r="19" spans="1:10" ht="17.100000000000001" customHeight="1">
      <c r="A19" s="83" t="s">
        <v>313</v>
      </c>
      <c r="B19" s="130" t="s">
        <v>365</v>
      </c>
      <c r="C19" s="130"/>
      <c r="D19" s="130"/>
      <c r="E19" s="130"/>
      <c r="F19" s="130"/>
      <c r="G19" s="130"/>
      <c r="H19" s="130"/>
      <c r="I19" s="71">
        <v>3075630</v>
      </c>
      <c r="J19" s="71">
        <v>3078110</v>
      </c>
    </row>
    <row r="20" spans="1:10" ht="17.100000000000001" customHeight="1">
      <c r="A20" s="83" t="s">
        <v>314</v>
      </c>
      <c r="B20" s="130" t="s">
        <v>366</v>
      </c>
      <c r="C20" s="130"/>
      <c r="D20" s="130"/>
      <c r="E20" s="130"/>
      <c r="F20" s="130"/>
      <c r="G20" s="130"/>
      <c r="H20" s="130"/>
      <c r="I20" s="71">
        <v>1977980</v>
      </c>
      <c r="J20" s="71">
        <v>1984210</v>
      </c>
    </row>
    <row r="21" spans="1:10" ht="17.100000000000001" customHeight="1">
      <c r="A21" s="83" t="s">
        <v>315</v>
      </c>
      <c r="B21" s="130" t="s">
        <v>367</v>
      </c>
      <c r="C21" s="130"/>
      <c r="D21" s="130"/>
      <c r="E21" s="130"/>
      <c r="F21" s="130"/>
      <c r="G21" s="130"/>
      <c r="H21" s="130"/>
      <c r="I21" s="71">
        <v>1800700</v>
      </c>
      <c r="J21" s="71">
        <v>1805980</v>
      </c>
    </row>
    <row r="22" spans="1:10" ht="17.100000000000001" customHeight="1">
      <c r="A22" s="83" t="s">
        <v>369</v>
      </c>
      <c r="B22" s="131" t="s">
        <v>368</v>
      </c>
      <c r="C22" s="143"/>
      <c r="D22" s="143"/>
      <c r="E22" s="143"/>
      <c r="F22" s="143"/>
      <c r="G22" s="143"/>
      <c r="H22" s="88"/>
      <c r="I22" s="71">
        <v>2369680</v>
      </c>
      <c r="J22" s="71">
        <v>2374890</v>
      </c>
    </row>
    <row r="23" spans="1:10" ht="93.75" customHeight="1">
      <c r="A23" s="84" t="s">
        <v>332</v>
      </c>
      <c r="B23" s="127" t="s">
        <v>370</v>
      </c>
      <c r="C23" s="128"/>
      <c r="D23" s="128"/>
      <c r="E23" s="128"/>
      <c r="F23" s="128"/>
      <c r="G23" s="128"/>
      <c r="H23" s="129"/>
      <c r="I23" s="94">
        <f>SUM(I25:I31)</f>
        <v>1503100</v>
      </c>
      <c r="J23" s="94">
        <f>SUM(J25:J31)</f>
        <v>1565200</v>
      </c>
    </row>
    <row r="24" spans="1:10" ht="12.75" customHeight="1">
      <c r="A24" s="84"/>
      <c r="B24" s="164" t="s">
        <v>263</v>
      </c>
      <c r="C24" s="165"/>
      <c r="D24" s="165"/>
      <c r="E24" s="165"/>
      <c r="F24" s="165"/>
      <c r="G24" s="165"/>
      <c r="H24" s="166"/>
      <c r="I24" s="70"/>
      <c r="J24" s="70"/>
    </row>
    <row r="25" spans="1:10" ht="17.100000000000001" customHeight="1">
      <c r="A25" s="85" t="s">
        <v>333</v>
      </c>
      <c r="B25" s="130" t="s">
        <v>362</v>
      </c>
      <c r="C25" s="130"/>
      <c r="D25" s="130"/>
      <c r="E25" s="130"/>
      <c r="F25" s="130"/>
      <c r="G25" s="130"/>
      <c r="H25" s="130"/>
      <c r="I25" s="71">
        <v>374800</v>
      </c>
      <c r="J25" s="71">
        <v>390100</v>
      </c>
    </row>
    <row r="26" spans="1:10" ht="17.100000000000001" customHeight="1">
      <c r="A26" s="85" t="s">
        <v>334</v>
      </c>
      <c r="B26" s="130" t="s">
        <v>363</v>
      </c>
      <c r="C26" s="130"/>
      <c r="D26" s="130"/>
      <c r="E26" s="130"/>
      <c r="F26" s="130"/>
      <c r="G26" s="130"/>
      <c r="H26" s="130"/>
      <c r="I26" s="71">
        <v>150700</v>
      </c>
      <c r="J26" s="71">
        <v>157000</v>
      </c>
    </row>
    <row r="27" spans="1:10" ht="17.100000000000001" customHeight="1">
      <c r="A27" s="85" t="s">
        <v>335</v>
      </c>
      <c r="B27" s="130" t="s">
        <v>364</v>
      </c>
      <c r="C27" s="130"/>
      <c r="D27" s="130"/>
      <c r="E27" s="130"/>
      <c r="F27" s="130"/>
      <c r="G27" s="130"/>
      <c r="H27" s="130"/>
      <c r="I27" s="71">
        <v>150700</v>
      </c>
      <c r="J27" s="71">
        <v>157000</v>
      </c>
    </row>
    <row r="28" spans="1:10" ht="17.100000000000001" customHeight="1">
      <c r="A28" s="85" t="s">
        <v>336</v>
      </c>
      <c r="B28" s="130" t="s">
        <v>365</v>
      </c>
      <c r="C28" s="130"/>
      <c r="D28" s="130"/>
      <c r="E28" s="130"/>
      <c r="F28" s="130"/>
      <c r="G28" s="130"/>
      <c r="H28" s="130"/>
      <c r="I28" s="71">
        <v>150700</v>
      </c>
      <c r="J28" s="71">
        <v>157000</v>
      </c>
    </row>
    <row r="29" spans="1:10" ht="17.100000000000001" customHeight="1">
      <c r="A29" s="85" t="s">
        <v>337</v>
      </c>
      <c r="B29" s="130" t="s">
        <v>366</v>
      </c>
      <c r="C29" s="130"/>
      <c r="D29" s="130"/>
      <c r="E29" s="130"/>
      <c r="F29" s="130"/>
      <c r="G29" s="130"/>
      <c r="H29" s="130"/>
      <c r="I29" s="71">
        <v>150700</v>
      </c>
      <c r="J29" s="71">
        <v>157000</v>
      </c>
    </row>
    <row r="30" spans="1:10" ht="17.100000000000001" customHeight="1">
      <c r="A30" s="85" t="s">
        <v>338</v>
      </c>
      <c r="B30" s="130" t="s">
        <v>367</v>
      </c>
      <c r="C30" s="130"/>
      <c r="D30" s="130"/>
      <c r="E30" s="130"/>
      <c r="F30" s="130"/>
      <c r="G30" s="130"/>
      <c r="H30" s="130"/>
      <c r="I30" s="71">
        <v>374800</v>
      </c>
      <c r="J30" s="71">
        <v>390100</v>
      </c>
    </row>
    <row r="31" spans="1:10" ht="17.100000000000001" customHeight="1">
      <c r="A31" s="85" t="s">
        <v>339</v>
      </c>
      <c r="B31" s="131" t="s">
        <v>368</v>
      </c>
      <c r="C31" s="143"/>
      <c r="D31" s="143"/>
      <c r="E31" s="143"/>
      <c r="F31" s="143"/>
      <c r="G31" s="143"/>
      <c r="H31" s="88"/>
      <c r="I31" s="71">
        <v>150700</v>
      </c>
      <c r="J31" s="71">
        <v>157000</v>
      </c>
    </row>
    <row r="32" spans="1:10" ht="145.5" customHeight="1">
      <c r="A32" s="84" t="s">
        <v>350</v>
      </c>
      <c r="B32" s="127" t="s">
        <v>371</v>
      </c>
      <c r="C32" s="128"/>
      <c r="D32" s="128"/>
      <c r="E32" s="128"/>
      <c r="F32" s="128"/>
      <c r="G32" s="128"/>
      <c r="H32" s="129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64" t="s">
        <v>263</v>
      </c>
      <c r="C33" s="165"/>
      <c r="D33" s="165"/>
      <c r="E33" s="165"/>
      <c r="F33" s="165"/>
      <c r="G33" s="165"/>
      <c r="H33" s="166"/>
      <c r="I33" s="70"/>
      <c r="J33" s="70"/>
    </row>
    <row r="34" spans="1:10" ht="17.100000000000001" customHeight="1">
      <c r="A34" s="85" t="s">
        <v>341</v>
      </c>
      <c r="B34" s="130" t="s">
        <v>361</v>
      </c>
      <c r="C34" s="130"/>
      <c r="D34" s="130"/>
      <c r="E34" s="130"/>
      <c r="F34" s="130"/>
      <c r="G34" s="130"/>
      <c r="H34" s="130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30" t="s">
        <v>362</v>
      </c>
      <c r="C35" s="130"/>
      <c r="D35" s="130"/>
      <c r="E35" s="130"/>
      <c r="F35" s="130"/>
      <c r="G35" s="130"/>
      <c r="H35" s="130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30" t="s">
        <v>363</v>
      </c>
      <c r="C36" s="130"/>
      <c r="D36" s="130"/>
      <c r="E36" s="130"/>
      <c r="F36" s="130"/>
      <c r="G36" s="130"/>
      <c r="H36" s="130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30" t="s">
        <v>364</v>
      </c>
      <c r="C37" s="130"/>
      <c r="D37" s="130"/>
      <c r="E37" s="130"/>
      <c r="F37" s="130"/>
      <c r="G37" s="130"/>
      <c r="H37" s="130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30" t="s">
        <v>365</v>
      </c>
      <c r="C38" s="130"/>
      <c r="D38" s="130"/>
      <c r="E38" s="130"/>
      <c r="F38" s="130"/>
      <c r="G38" s="130"/>
      <c r="H38" s="130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30" t="s">
        <v>366</v>
      </c>
      <c r="C39" s="130"/>
      <c r="D39" s="130"/>
      <c r="E39" s="130"/>
      <c r="F39" s="130"/>
      <c r="G39" s="130"/>
      <c r="H39" s="130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30" t="s">
        <v>367</v>
      </c>
      <c r="C40" s="130"/>
      <c r="D40" s="130"/>
      <c r="E40" s="130"/>
      <c r="F40" s="130"/>
      <c r="G40" s="130"/>
      <c r="H40" s="130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31" t="s">
        <v>368</v>
      </c>
      <c r="C41" s="143"/>
      <c r="D41" s="143"/>
      <c r="E41" s="143"/>
      <c r="F41" s="143"/>
      <c r="G41" s="143"/>
      <c r="H41" s="88"/>
      <c r="I41" s="71">
        <v>2000</v>
      </c>
      <c r="J41" s="71">
        <v>2000</v>
      </c>
    </row>
    <row r="42" spans="1:10" ht="15" customHeight="1">
      <c r="A42" s="84"/>
      <c r="B42" s="127"/>
      <c r="C42" s="128"/>
      <c r="D42" s="128"/>
      <c r="E42" s="128"/>
      <c r="F42" s="128"/>
      <c r="G42" s="128"/>
      <c r="H42" s="129"/>
      <c r="I42" s="70"/>
      <c r="J42" s="71"/>
    </row>
    <row r="43" spans="1:10" ht="17.100000000000001" hidden="1" customHeight="1">
      <c r="A43" s="85" t="s">
        <v>352</v>
      </c>
      <c r="B43" s="164" t="s">
        <v>320</v>
      </c>
      <c r="C43" s="165"/>
      <c r="D43" s="165"/>
      <c r="E43" s="165"/>
      <c r="F43" s="165"/>
      <c r="G43" s="165"/>
      <c r="H43" s="166"/>
      <c r="I43" s="71"/>
      <c r="J43" s="71"/>
    </row>
    <row r="44" spans="1:10" ht="17.100000000000001" hidden="1" customHeight="1">
      <c r="A44" s="85" t="s">
        <v>353</v>
      </c>
      <c r="B44" s="164" t="s">
        <v>321</v>
      </c>
      <c r="C44" s="165"/>
      <c r="D44" s="165"/>
      <c r="E44" s="165"/>
      <c r="F44" s="165"/>
      <c r="G44" s="165"/>
      <c r="H44" s="166"/>
      <c r="I44" s="71"/>
      <c r="J44" s="71"/>
    </row>
    <row r="45" spans="1:10" ht="17.100000000000001" hidden="1" customHeight="1">
      <c r="A45" s="85" t="s">
        <v>354</v>
      </c>
      <c r="B45" s="164" t="s">
        <v>324</v>
      </c>
      <c r="C45" s="165"/>
      <c r="D45" s="165"/>
      <c r="E45" s="165"/>
      <c r="F45" s="165"/>
      <c r="G45" s="165"/>
      <c r="H45" s="166"/>
      <c r="I45" s="71"/>
      <c r="J45" s="71"/>
    </row>
    <row r="46" spans="1:10" ht="17.100000000000001" hidden="1" customHeight="1">
      <c r="A46" s="85" t="s">
        <v>355</v>
      </c>
      <c r="B46" s="164" t="s">
        <v>323</v>
      </c>
      <c r="C46" s="165"/>
      <c r="D46" s="165"/>
      <c r="E46" s="165"/>
      <c r="F46" s="165"/>
      <c r="G46" s="165"/>
      <c r="H46" s="166"/>
      <c r="I46" s="71"/>
      <c r="J46" s="71"/>
    </row>
    <row r="47" spans="1:10" ht="17.100000000000001" hidden="1" customHeight="1">
      <c r="A47" s="85" t="s">
        <v>356</v>
      </c>
      <c r="B47" s="164" t="s">
        <v>322</v>
      </c>
      <c r="C47" s="165"/>
      <c r="D47" s="165"/>
      <c r="E47" s="165"/>
      <c r="F47" s="165"/>
      <c r="G47" s="165"/>
      <c r="H47" s="166"/>
      <c r="I47" s="71"/>
      <c r="J47" s="71"/>
    </row>
    <row r="48" spans="1:10" ht="17.100000000000001" hidden="1" customHeight="1">
      <c r="A48" s="85" t="s">
        <v>357</v>
      </c>
      <c r="B48" s="164" t="s">
        <v>325</v>
      </c>
      <c r="C48" s="165"/>
      <c r="D48" s="165"/>
      <c r="E48" s="165"/>
      <c r="F48" s="165"/>
      <c r="G48" s="165"/>
      <c r="H48" s="166"/>
      <c r="I48" s="71"/>
      <c r="J48" s="71"/>
    </row>
    <row r="49" spans="1:10" ht="17.100000000000001" hidden="1" customHeight="1">
      <c r="A49" s="85" t="s">
        <v>358</v>
      </c>
      <c r="B49" s="126" t="s">
        <v>326</v>
      </c>
      <c r="C49" s="126"/>
      <c r="D49" s="126"/>
      <c r="E49" s="126"/>
      <c r="F49" s="126"/>
      <c r="G49" s="126"/>
      <c r="H49" s="126"/>
      <c r="I49" s="71"/>
      <c r="J49" s="71"/>
    </row>
    <row r="50" spans="1:10" ht="17.100000000000001" hidden="1" customHeight="1">
      <c r="A50" s="85" t="s">
        <v>359</v>
      </c>
      <c r="B50" s="126" t="s">
        <v>327</v>
      </c>
      <c r="C50" s="126"/>
      <c r="D50" s="126"/>
      <c r="E50" s="126"/>
      <c r="F50" s="126"/>
      <c r="G50" s="126"/>
      <c r="H50" s="126"/>
      <c r="I50" s="71"/>
      <c r="J50" s="71"/>
    </row>
    <row r="51" spans="1:10" ht="23.1" customHeight="1">
      <c r="A51" s="84"/>
      <c r="B51" s="123" t="s">
        <v>340</v>
      </c>
      <c r="C51" s="124"/>
      <c r="D51" s="124"/>
      <c r="E51" s="124"/>
      <c r="F51" s="124"/>
      <c r="G51" s="124"/>
      <c r="H51" s="125"/>
      <c r="I51" s="94">
        <f>SUM(I13+I23+I32+I42)</f>
        <v>17738600</v>
      </c>
      <c r="J51" s="94">
        <f>SUM(J13+J23+J32)</f>
        <v>17842600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22"/>
      <c r="F57" s="122"/>
      <c r="G57" s="122"/>
    </row>
  </sheetData>
  <mergeCells count="49"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  <mergeCell ref="B1:I3"/>
    <mergeCell ref="N6:Q6"/>
    <mergeCell ref="A10:A11"/>
    <mergeCell ref="B10:H11"/>
    <mergeCell ref="I10:I11"/>
    <mergeCell ref="D5:J7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214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68" t="s">
        <v>215</v>
      </c>
      <c r="B12" s="169"/>
      <c r="C12" s="169"/>
      <c r="D12" s="169"/>
      <c r="E12" s="169"/>
      <c r="F12" s="169"/>
      <c r="G12" s="169"/>
      <c r="H12" s="170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9" t="s">
        <v>25</v>
      </c>
      <c r="B8" s="109" t="s">
        <v>177</v>
      </c>
      <c r="C8" s="102" t="s">
        <v>33</v>
      </c>
      <c r="D8" s="103"/>
      <c r="E8" s="103"/>
      <c r="F8" s="103"/>
      <c r="G8" s="103"/>
      <c r="H8" s="104"/>
      <c r="I8" s="45"/>
    </row>
    <row r="9" spans="1:9" ht="67.5" customHeight="1">
      <c r="A9" s="171"/>
      <c r="B9" s="171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72" t="s">
        <v>178</v>
      </c>
      <c r="B11" s="173"/>
      <c r="C11" s="173"/>
      <c r="D11" s="173"/>
      <c r="E11" s="173"/>
      <c r="F11" s="173"/>
      <c r="G11" s="173"/>
      <c r="H11" s="174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72" t="s">
        <v>179</v>
      </c>
      <c r="B20" s="173"/>
      <c r="C20" s="173"/>
      <c r="D20" s="173"/>
      <c r="E20" s="173"/>
      <c r="F20" s="173"/>
      <c r="G20" s="173"/>
      <c r="H20" s="174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72" t="s">
        <v>180</v>
      </c>
      <c r="B24" s="173"/>
      <c r="C24" s="173"/>
      <c r="D24" s="173"/>
      <c r="E24" s="173"/>
      <c r="F24" s="173"/>
      <c r="G24" s="173"/>
      <c r="H24" s="174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72" t="s">
        <v>181</v>
      </c>
      <c r="B28" s="173"/>
      <c r="C28" s="173"/>
      <c r="D28" s="173"/>
      <c r="E28" s="173"/>
      <c r="F28" s="173"/>
      <c r="G28" s="173"/>
      <c r="H28" s="174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72" t="s">
        <v>182</v>
      </c>
      <c r="B32" s="173"/>
      <c r="C32" s="173"/>
      <c r="D32" s="173"/>
      <c r="E32" s="173"/>
      <c r="F32" s="173"/>
      <c r="G32" s="173"/>
      <c r="H32" s="174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72" t="s">
        <v>183</v>
      </c>
      <c r="B36" s="173"/>
      <c r="C36" s="173"/>
      <c r="D36" s="173"/>
      <c r="E36" s="173"/>
      <c r="F36" s="173"/>
      <c r="G36" s="173"/>
      <c r="H36" s="174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72" t="s">
        <v>184</v>
      </c>
      <c r="B41" s="173"/>
      <c r="C41" s="173"/>
      <c r="D41" s="173"/>
      <c r="E41" s="173"/>
      <c r="F41" s="173"/>
      <c r="G41" s="173"/>
      <c r="H41" s="174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72" t="s">
        <v>185</v>
      </c>
      <c r="B46" s="173"/>
      <c r="C46" s="173"/>
      <c r="D46" s="173"/>
      <c r="E46" s="173"/>
      <c r="F46" s="173"/>
      <c r="G46" s="173"/>
      <c r="H46" s="174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A46:H46"/>
    <mergeCell ref="A20:H20"/>
    <mergeCell ref="A24:H24"/>
    <mergeCell ref="A32:H32"/>
    <mergeCell ref="A36:H36"/>
    <mergeCell ref="C8:H8"/>
    <mergeCell ref="B8:B9"/>
    <mergeCell ref="A8:A9"/>
    <mergeCell ref="A11:H11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 </vt:lpstr>
      <vt:lpstr>приложение 14</vt:lpstr>
      <vt:lpstr>Целев. прогр.</vt:lpstr>
      <vt:lpstr>Инвестиции</vt:lpstr>
      <vt:lpstr>'приложение 13 '!Заголовки_для_печати</vt:lpstr>
      <vt:lpstr>'приложение 14'!Заголовки_для_печати</vt:lpstr>
      <vt:lpstr>'приложение 13 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2021-09-15T06:00:16Z</cp:lastPrinted>
  <dcterms:created xsi:type="dcterms:W3CDTF">2001-03-20T09:20:47Z</dcterms:created>
  <dcterms:modified xsi:type="dcterms:W3CDTF">2021-10-11T11:58:46Z</dcterms:modified>
</cp:coreProperties>
</file>