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9435" activeTab="0"/>
  </bookViews>
  <sheets>
    <sheet name="отчет" sheetId="1" r:id="rId1"/>
  </sheets>
  <definedNames>
    <definedName name="_xlnm.Print_Titles" localSheetId="0">'отчет'!$8:$11</definedName>
    <definedName name="_xlnm.Print_Area" localSheetId="0">'отчет'!$A$1:$I$157</definedName>
  </definedNames>
  <calcPr fullCalcOnLoad="1" iterate="1" iterateCount="100" iterateDelta="0.001"/>
</workbook>
</file>

<file path=xl/sharedStrings.xml><?xml version="1.0" encoding="utf-8"?>
<sst xmlns="http://schemas.openxmlformats.org/spreadsheetml/2006/main" count="387" uniqueCount="301">
  <si>
    <t>1.</t>
  </si>
  <si>
    <t>№ п/п</t>
  </si>
  <si>
    <t>Мероприятие</t>
  </si>
  <si>
    <t>I.</t>
  </si>
  <si>
    <t>II.</t>
  </si>
  <si>
    <t>Меры по увеличению поступлений налоговых и неналоговых доходов</t>
  </si>
  <si>
    <t>Меры по повышению эффективности расходов</t>
  </si>
  <si>
    <t>1.1.</t>
  </si>
  <si>
    <t>Использование результатов мониторинга процентных ставок по кредитам кредитных организаций при:
- обосновании цены муниципальных контрактов при проведении аукционов по привлечению кредитов кредитных организаций;
- работе с кредитными организациями по снижению процентных ставок по действующим кредитам</t>
  </si>
  <si>
    <t>Привлечение краткосрочных бюджетных кредитов на пополнение остатков средств на счетах местных бюджетов в случаях и на условиях, установленных законодательством</t>
  </si>
  <si>
    <t>Привлечение кредитов кредитных организаций в форме возобновляемых кредитных линий</t>
  </si>
  <si>
    <t>Оптимизация расходов на обслуживание муниципального долга</t>
  </si>
  <si>
    <t>Оптимизация бюджетной сети</t>
  </si>
  <si>
    <t>Передача полномочий администраций поселений, являющихся административными центрами муниципальных районов, администрациям муниципальных районов</t>
  </si>
  <si>
    <t>1.2.</t>
  </si>
  <si>
    <t>Подготовка предложений по объединению поселений</t>
  </si>
  <si>
    <t>Управление ликвидностью единого счета бюджета:
- минимизация остатков за счет заемных средств;
- использование остатков на счетах бюджетных и автономных учреждений</t>
  </si>
  <si>
    <t>Реструктуризация муниципального долга</t>
  </si>
  <si>
    <t>Повышение эффективности расходов</t>
  </si>
  <si>
    <t>Установление ограничения на размер компенсации работникам расходов на оплату стоимости проезда к месту использования отдыха и обратно</t>
  </si>
  <si>
    <t>Регулирование открытия классов, классов-комплектов в общеобразовательных организациях муниципальным заданием</t>
  </si>
  <si>
    <t>Установление запрета на увеличение общей численности работников муниципальных учреждений (за исключением случаев увеличения численности работников в результате изменения разграничения полномочий, а также ввода в эксплуатацию объектов, находящихся в муниципальной собственности, или передачи указанных объектов в муниципальную собственность)</t>
  </si>
  <si>
    <t>Нормирование численности работников админитративно-управленческого персонала учреждений в зависимости от численности получателей услуг и численности работников учреждений</t>
  </si>
  <si>
    <t>Установление (сокращение) предельного соотношения размеров должностных окладов и среднемесячной заработной платы работников административно-управленческого персонала учреждений к размерам должностных окладов и среднемесячной заработной платы других категорий работников учреждений</t>
  </si>
  <si>
    <t>Изъятие непрофильного и (или) неиспользуемого имущества учреждений и органов местного самоуправления в целях его дальнейшего эффективного использования (передачи другим учреждениям, консервации)</t>
  </si>
  <si>
    <t>Централизация  обеспечивающих функций органов местного самоуправления</t>
  </si>
  <si>
    <t>Централизация обеспечивающих функций учреждений, в том числе: 
- по ведению бухгалтерского учета;
- закупке товаров, работ и услуг;
- материально-техническому обеспечению;
- обслуживанию и ремонту помещений, охране зданий</t>
  </si>
  <si>
    <t>Централизация библиотечной сети на уровне муниципального района</t>
  </si>
  <si>
    <t>Утверждение порядка формирования структуры органов местного самоуправления, предусматривающего установление предельной численности заместителей руководителя, определение минимальной численности работников отделов, управлений, оптимального соотношения категорий должностей муниципальной службы</t>
  </si>
  <si>
    <t>Проведение проверки достоверности определения сметной стоимости строительства, реконструкции, капитального ремонта объектов капитального строительства в соответствии с постановлением Правительства Российской Федерации от 18 мая 2009 года № 427</t>
  </si>
  <si>
    <t>Отмена расходных обязательств по решению вопросов, не отнесенных к вопросам местного значения</t>
  </si>
  <si>
    <t>Непревышение установленных целевых значений показателей средней заработной платы педагогических работников общеобразовательных организаций, дошкольных образовательных организаций, организаций дополнительного образования детей, работников учреждений культуры и социальных работников</t>
  </si>
  <si>
    <t>Оптимизация расходов на предоставление субсидий юридическим лицам</t>
  </si>
  <si>
    <t>Минимизация объемов авансирования по муниципальным контрактам</t>
  </si>
  <si>
    <t>Увеличение объема расходов учреждений, осуществляемых за счет доходов от внебюджетной деятельности (доходы от оказания платных услуг, использования имущества учреждений, проектной деятельности)</t>
  </si>
  <si>
    <t>Принятие мер технического характера по снижению объемов потребления коммунальных ресурсов учреждениями</t>
  </si>
  <si>
    <t>Совершенствование системы закупок для муниципальных нужд (уменьшение начальной максимальной цены контракта, использование механизма совместных закупок, увеличение доли закупок, осуществляемых конкурентными способами, утверждение порядка, предусматривающего направление экономии, сложившейся по итогам закупок, на финансовое обеспечение первоочередных расходных обязательств)</t>
  </si>
  <si>
    <t>Оптимизация режима функционирования дошкольных образовательных организаций</t>
  </si>
  <si>
    <t>Реорганизация сети муниципальных учреждений (изменение типа и вида, перепрофилирование, укрупнение, создание центров коллективного пользования, повышение эффективности использования занимаемых помещений)</t>
  </si>
  <si>
    <t>1.3.</t>
  </si>
  <si>
    <t>Оптимизация объемов финансового обеспечения деятельности органов местного самоуправления:
- выведение непрофильных специалистов из числа муниципальных служащих;
- приведение численности работников органов местного самоуправления и расходов на их содержание в соответствие с нормативными;
- оптимизация расходов на содержание органов местного самоуправления (сокращение расходов на служебные командировки, материальное обеспечение, транспортное обслуживание органов местного самоуправления)</t>
  </si>
  <si>
    <t>1.4.</t>
  </si>
  <si>
    <t>1.5.</t>
  </si>
  <si>
    <t>1.6.</t>
  </si>
  <si>
    <t>1.7.</t>
  </si>
  <si>
    <t>Установление ограничений на использование экономии, образующейся в связи с наличием вакансий в органах местного самоуправления</t>
  </si>
  <si>
    <t>2.</t>
  </si>
  <si>
    <t>Оптимизация расходов на оплату труда работников учреждений за счет сокращения внутреннего совмещения</t>
  </si>
  <si>
    <t>Установление ограничений на использование экономии, образующейся в связи с наличием вакансий в учреждениях</t>
  </si>
  <si>
    <t>2.1.</t>
  </si>
  <si>
    <t>2.2.</t>
  </si>
  <si>
    <t>2.3.</t>
  </si>
  <si>
    <t>2.21.</t>
  </si>
  <si>
    <t>Использование типового  контракта, разработанного Министерством по дорожному хозяйству, транспорту и связи Республики Карелия, при заключении муниципальных контрактов на выполнение работ по ремонту автомобильных дорог общего пользования местного значения</t>
  </si>
  <si>
    <t>3.</t>
  </si>
  <si>
    <t>4.</t>
  </si>
  <si>
    <t>3.1.</t>
  </si>
  <si>
    <t>3.2.</t>
  </si>
  <si>
    <t>3.3.</t>
  </si>
  <si>
    <t>3.4.</t>
  </si>
  <si>
    <t>3.5.</t>
  </si>
  <si>
    <t>3.6.</t>
  </si>
  <si>
    <t>3.7.</t>
  </si>
  <si>
    <t>4.1.</t>
  </si>
  <si>
    <t>4.2.</t>
  </si>
  <si>
    <t>4.3.</t>
  </si>
  <si>
    <t>4.4.</t>
  </si>
  <si>
    <t>4.5.</t>
  </si>
  <si>
    <t>Внесение изменений в правила благоустройства территорий муниципальных образований, предусматривающих регулирование вопросов участия (в том числе финансового) владельцев зданий, строений, сооружений, земельных участков в содержании прилегающих территорий</t>
  </si>
  <si>
    <t>3.8.</t>
  </si>
  <si>
    <t>3.9.</t>
  </si>
  <si>
    <t>Установление запрета на увеличение общей численности работников органов местного самоуправления, за исключением случаев увеличения численности работников в результате изменения разграничения полномочий</t>
  </si>
  <si>
    <t>Совершенствование организационно-правовой формы и механизмов финансового обеспечения муниципальных учреждений</t>
  </si>
  <si>
    <t>Утверждение норм материальных, технических и иных ресурсов, используемых для оказания муниципальных услуг (выполнения работ)</t>
  </si>
  <si>
    <t>Увеличение доходов от платы за наем жилых помещений</t>
  </si>
  <si>
    <t xml:space="preserve">Оптимизация объема предоставления услуг в организациях дополнительного образования, финансовое обеспечение которых осуществляется за счет средств местного бюджета </t>
  </si>
  <si>
    <t>Обеспечение роста поступлений от реализации программы приватизации</t>
  </si>
  <si>
    <t>Мобилизация доходов в виде дивидендов от участия в уставном капитале хозяйственных обществ, в том числе за счет повышения размера дивидендов до 50% чистой прибыли, рассчитанной по показателям консолидированной финансовой отчетности</t>
  </si>
  <si>
    <t>Повышение собираемости налоговых и неналоговых доходов</t>
  </si>
  <si>
    <t>Повышение эффективности администрирования налога на доходы физических лиц. Легализация неформальной занятости</t>
  </si>
  <si>
    <t>Установление ставок арендной платы за использование муниципального имущества не ниже ставок, сложившихся исходя из рыночной стоимости аренды имущества, при сдаче в аренду коммерческой недвижимости иными собственниками на территории муниципального образования</t>
  </si>
  <si>
    <t>Активизации работы по проведению торгов по продаже права заключения договоров аренды муниципального имущества и земельных участков, находящихся в муниципальной собственности</t>
  </si>
  <si>
    <t>Увеличение неналоговых доходов за счет мобилизации административных штрафов, установление ежегодного норматива по увеличению результатов от деятельности административных комиссий. Анализ результатов деятельности административных комиссий</t>
  </si>
  <si>
    <t>Обеспечение роста поступлений за счет доходов от использования и реализации земельных участков и муниципального имущества</t>
  </si>
  <si>
    <t>Проведение работы по развитию предпринимательства (в том числе в сферах туризма, сельского хозяйства) за счет предоставляемых мер поддержки</t>
  </si>
  <si>
    <t xml:space="preserve"> </t>
  </si>
  <si>
    <r>
      <t xml:space="preserve">Периодичность отчета: </t>
    </r>
    <r>
      <rPr>
        <i/>
        <u val="single"/>
        <sz val="16"/>
        <rFont val="Times New Roman"/>
        <family val="1"/>
      </rPr>
      <t>ежемесячная</t>
    </r>
  </si>
  <si>
    <r>
      <t xml:space="preserve">Единицы измерения: </t>
    </r>
    <r>
      <rPr>
        <i/>
        <u val="single"/>
        <sz val="16"/>
        <rFont val="Times New Roman"/>
        <family val="1"/>
      </rPr>
      <t>тыс. рублей</t>
    </r>
  </si>
  <si>
    <t>ВСЕГО</t>
  </si>
  <si>
    <t>Утверждено</t>
  </si>
  <si>
    <t>в т.ч.:</t>
  </si>
  <si>
    <t>Исполнено на отчетную дату</t>
  </si>
  <si>
    <t>%</t>
  </si>
  <si>
    <t>Бюджетный эффект</t>
  </si>
  <si>
    <t>тыс. рублей</t>
  </si>
  <si>
    <t>Информация о реализации мероприятия</t>
  </si>
  <si>
    <t>ВСЕГО по Программе</t>
  </si>
  <si>
    <t>№ пункта Типового плана</t>
  </si>
  <si>
    <t>Организация межведомственного взаимодействия с  органами исполнительной власти, отраслевыми министерствами и ведомствами, ГУ-Отделение Пенсионного фонда, налоговыми и правоохранительными органами, Управлением труда и занятости Республики Карелия по вопросу мониторинга отдельных организаций.</t>
  </si>
  <si>
    <t>Наименование мероприятия в Типовом плане</t>
  </si>
  <si>
    <r>
      <t xml:space="preserve">Наименование мероприятия в Программе </t>
    </r>
    <r>
      <rPr>
        <u val="single"/>
        <sz val="14"/>
        <rFont val="Times New Roman"/>
        <family val="1"/>
      </rPr>
      <t>(указать, если отличается)</t>
    </r>
  </si>
  <si>
    <t>Вовлечение в налоговый оборот объектов недвижимости.</t>
  </si>
  <si>
    <t>Вовлечение в налоговый оборот земельных участков.</t>
  </si>
  <si>
    <t>Повышение эффективности претензионно-исковой работы по взысканию задолженности по арендной плате за земельные участки и имущество, находящееся в муниципальной собственности</t>
  </si>
  <si>
    <r>
      <t xml:space="preserve">Срок представления: </t>
    </r>
    <r>
      <rPr>
        <i/>
        <u val="single"/>
        <sz val="16"/>
        <rFont val="Times New Roman"/>
        <family val="1"/>
      </rPr>
      <t>10 число месяца, следующего за отчетным</t>
    </r>
  </si>
  <si>
    <t>Интенсификация деятельности учреждений в соответствии с целевыми показателями повышения эффективности оказания услуг, установленных "дорожными картами" в отраслях социальной сферы (рост значений показателя количества получателей услуг, приходящихся на численность работников основного персонала учреждений).</t>
  </si>
  <si>
    <t>Мероприятия, предусматривающие достижение бюджетного эффекта</t>
  </si>
  <si>
    <t>Мероприятия, для которых установлены иные показатели результативности</t>
  </si>
  <si>
    <t>Значение</t>
  </si>
  <si>
    <t>План</t>
  </si>
  <si>
    <t>Факт</t>
  </si>
  <si>
    <t>Целевой показатель результативности</t>
  </si>
  <si>
    <t>Наимено-вание</t>
  </si>
  <si>
    <t>в т.ч. за счет средств местного бюджета</t>
  </si>
  <si>
    <t>в т.ч. за счет средств субвенций</t>
  </si>
  <si>
    <t>Отчет о реализации мероприятий по оздоровлению муниципальных финансов</t>
  </si>
  <si>
    <t>…</t>
  </si>
  <si>
    <t xml:space="preserve">  Пудожского  муниципального района </t>
  </si>
  <si>
    <t>Увеличение стоимости услуг в МБУ ДО Дом детского творчества;  реализация программы оказания услуг на платной основе в МБУ ДО Детская юношеская спортивная школа</t>
  </si>
  <si>
    <t>Сокращение ставок административно-управленческого персонала</t>
  </si>
  <si>
    <t>2.7</t>
  </si>
  <si>
    <t>2.9</t>
  </si>
  <si>
    <t>2.10</t>
  </si>
  <si>
    <t>Оптимизация расходов на уплату земельного налога</t>
  </si>
  <si>
    <t>Ведение претензионно-исковой работы</t>
  </si>
  <si>
    <t>Инвентаризация задолженности по арендной плате. Начисление и взыскание неустоек, пеней, штрафов за просроченные платежи по арендной плате</t>
  </si>
  <si>
    <t>Активизация деятельности административных комиссий</t>
  </si>
  <si>
    <t>Заключение соглашений о передаче полномочий</t>
  </si>
  <si>
    <t xml:space="preserve">Сокращение ставок педагогического персонала, перевод средних школ в основные </t>
  </si>
  <si>
    <t>Предоставление услуг в учреждениях дополнительного образования в соответствии с муниципальным заданием</t>
  </si>
  <si>
    <t>Регулирование открытия классов, классов-комплектов, групп нормативно-правовыми актами администрации Пудожского муниципального района</t>
  </si>
  <si>
    <t>Направлять обращения в Росреестр о пересмотре кадастровой стоимости земельных участков</t>
  </si>
  <si>
    <t>Реструктуризация бюджетных кредитов</t>
  </si>
  <si>
    <t>Уменьшение начальной максимальной цены контракта</t>
  </si>
  <si>
    <t>Досрочное погашение кредитов кредитным организациям</t>
  </si>
  <si>
    <t>в т.ч. Субвенция</t>
  </si>
  <si>
    <t>Увеличение доходов за счет имущественных налогов</t>
  </si>
  <si>
    <t>Передача квартир в порядке приватизации, ввод в эксплуатацию и оформление права собственности на жилые дома</t>
  </si>
  <si>
    <t>Оформление земельных участков в собственность</t>
  </si>
  <si>
    <t>3.1</t>
  </si>
  <si>
    <t>3.2</t>
  </si>
  <si>
    <t>3.3</t>
  </si>
  <si>
    <t>Проведение ежемесячно торгов по продаже муниципального имущества, включенного в план приватизации, активизация работы по поиску потенциальных покупателей</t>
  </si>
  <si>
    <t>Оптимизация расходов на муниципальное управление</t>
  </si>
  <si>
    <t>1.1</t>
  </si>
  <si>
    <t>1.2</t>
  </si>
  <si>
    <t>пересмотр стажа включенного для расчета доплаты к пенсии</t>
  </si>
  <si>
    <t>2.1</t>
  </si>
  <si>
    <t>2.3</t>
  </si>
  <si>
    <t>2,5</t>
  </si>
  <si>
    <t>Увеличение количества зарегестрированных налогоплательщиков НДФЛ</t>
  </si>
  <si>
    <t>досрочное погашения кредитов</t>
  </si>
  <si>
    <t>Мероприятия, проводимые органом местного самоуправления в соответствии с «дорожной картой» по развитию сети образования</t>
  </si>
  <si>
    <t>Осуществление деятельности комиссии по укреплению налоговой и бюджетной дисциплины и контролю за исполнением трудового законодательства , легализации заработной платы и неформальной занятости, а также граждан предпенсионного возраста, проведение выездных контрольных мероприятий</t>
  </si>
  <si>
    <t>Рассмотрение организаций на муниципальных комиссиях, подготовка предложений по рассмотрению организаций на республиканских комиссиях</t>
  </si>
  <si>
    <t>Организация межведомственного взаимодействия в части постановки на налоговый учет осуществляющих деятельность на территории муниципального образования организаций, головные структуры которых состоят на учете в других субъектах Российской Федерации и индивидуальных предпринимателей, зарегистрированных в других субъектах Российской Федерации</t>
  </si>
  <si>
    <t>Направление информации в Межрайонную ИФНС России №9 по Республике Карелии</t>
  </si>
  <si>
    <t>да</t>
  </si>
  <si>
    <t>Проведение индивидуальной работы с руководителями организаций по увеличению уровня заработной платы наемных работников. Увеличение налоговой базы в результате создания новых рабочих мест на территории Пудожского муниципального района посредством взаимодействия с инвесторами при реализации проектов</t>
  </si>
  <si>
    <t>Взаимодействие с Управлением Росреестра, ИФНС в рамках осуществления муниципального земельного контроля, направленного на выявление земельных участков, используемых без неоформленных в установленном порядке документов</t>
  </si>
  <si>
    <t>Осуществление муниципального земельного контроля</t>
  </si>
  <si>
    <t>Осуществление проверок по муниципальному земельному контролю, выявление нарушений в части земельных отношений, направление материалов по выявленным нарушениям в Управление Федеральной службы государственной регистрации, кадастра и картографии по РК для принятия мер административного воздействия в рамках государственного земельного надзора</t>
  </si>
  <si>
    <t>Усиление работы по выявлению нарушений, связанных с использованием земельных участков не по целевому назначению, направление соответствующих материалов в ИФНС №9 по Республике Карелия в целях применения ставки земельного налога, соответствующей фактическому использованию земельных участков</t>
  </si>
  <si>
    <t>Проведение оценки эффективности налоговых льгот (пониженных ставок) по налогу на имущество физических лиц и земельному налогу и отмена неэффективных льгот</t>
  </si>
  <si>
    <t>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t>
  </si>
  <si>
    <t>Безвозмездные поступления от физических лиц и юридических лиц в рамках реализации программы поддержки местных инициатив граждан, ТОС, КГС проживающих в муниципальных образованиях</t>
  </si>
  <si>
    <t>Участие Администраций поселений в реализации проектов по поддержке местных инициатив граждан, ТОС, КГС и вовлечение доли юридических и физических лиц в реализацию проектов</t>
  </si>
  <si>
    <t>Передача полномочий  Авдеевского  сельских поселений району</t>
  </si>
  <si>
    <t>Оптимизация объемов финансового обеспечения деятельности органов местного самоуправления:- выведение непрофильных специалистов из числа муниципальных служащих;- приведение численности работников органов местного самоуправления и расходов на их содержание в соответствие с нормативными;- оптимизация расходов на содержание органов местного самоуправления (сокращение расходов на служебные командировки, материальное обеспечение, транспортное обслуживание органов местного самоуправления)</t>
  </si>
  <si>
    <t>Отказ от здания МБУ ДО ДЮСШ (ул. Пионерская д.15), отказ от здания  музея на ул. Комсомольской с 01.09.19, отказ от помещений на втором этаже здания по ул. К.Маркса 67</t>
  </si>
  <si>
    <t>Оптимизация численности работников обслуживающего и вспомогательного персонала, непрофильных специалистов учреждений:- организация работы по нормированию труда в учреждениях;- передача несвойственных функций учреждений на аутсорсинг;- установка охранно-пожарной сигнализации</t>
  </si>
  <si>
    <t>Проведение нормирования труда.  Проведение расчетов по установке охранно-пожарной сигнализации ( сокращение 49 ставок сторожей)</t>
  </si>
  <si>
    <t>Совершенствование системы закупок для муниципальных нужд (уменьшение начальной максимальной цены контракта, использование механизма совместных закупок, увеличение доли закупок, осуществляемых конкурентными способами.</t>
  </si>
  <si>
    <t>3,2</t>
  </si>
  <si>
    <t>Принятие мер технического характера по снижению потребления коммунальных ресурсов учреждениями</t>
  </si>
  <si>
    <t>Модернизация тепловых узлов с установкой энергоэффективной автоматики в 17 зданиях 11 образовательных учреждений</t>
  </si>
  <si>
    <t>Мероприятия по сокращению (предупреждению образования) просроченной дебиторской и просроченной кредиторской задолженности</t>
  </si>
  <si>
    <t>Анализ состояния просроченной дебиторской и просроченной кредиторской задолженности</t>
  </si>
  <si>
    <t>Инвентаризация дебиторской и кредиторской задолженности</t>
  </si>
  <si>
    <t>Определение условий предоставления межбюджетных трансфертов бюджетам поселений из бюджета муниципального образования «Пудожский муниципальный район» с учетом обеспечения органами местного самоуправления поселений мероприятий, направленных на погашение просроченной дебиторской и просроченной кредиторской задолженности</t>
  </si>
  <si>
    <t>Сокращение просроченной дебиторской и просроченной кредиторской задолженности</t>
  </si>
  <si>
    <t>Реализация соглашений с органами местного самоуправления –получателями дотаций на выравнивание бюджетной обеспеченности поселений, предусматривающих обязательства по сокращению (отсутствию) просроченной дебиторской и просроченной кредиторской задолженности</t>
  </si>
  <si>
    <t>Принятие мер обеспечивающих снижение просроченной дебиторской задолженности в отношении муниципальных учреждений при организации исполнения местных бюджетов</t>
  </si>
  <si>
    <t>Предупреждение образования просроченной дебиторской и просроченной кредиторской задолженности</t>
  </si>
  <si>
    <t>Контроль за сроками уплаты  доходов, администрируемых органами местного самоуправления (казенными учреждениями находящимися в их ведении) и сроками выполнения планов, графиков предоставления муниципальных услуг (работ); принятие решения об осуществлении отдельных закупок товаров, работ и услуг путем заключения договоров (муниципальных контрактов) без включения в них условия об авансовом платеже.</t>
  </si>
  <si>
    <t>Контроль за заключением муниципальными казенными учреждениями муниципальных договоров (контрактов) в пределах доведенных лимитов бюджетных обязательств</t>
  </si>
  <si>
    <t>да/нет</t>
  </si>
  <si>
    <t>не менее чем на 10</t>
  </si>
  <si>
    <t>тыс.руб</t>
  </si>
  <si>
    <t>Контроль за выполнением планов финансово-хозяйственной деятельности  муниципальными бюджетными  учреждениями</t>
  </si>
  <si>
    <t xml:space="preserve">Осуществление деятельности комиссии по укреплению налоговой и бюджетной дисциплины и контролю за исполнением трудового законодательства , легализации заработной платы и неформальной занятости, а также граждан предпенсионного возраста, проведение выездных </t>
  </si>
  <si>
    <t>Проведение работ по достижению полной нумерации жилых домов в населенных пунктах с внесением соответствующих изменений в федеральную информационную адресную систему (ФИАС)</t>
  </si>
  <si>
    <t>Управление по ЖКХ и инфраструктуре администрации Пудожского муниципального района.</t>
  </si>
  <si>
    <t xml:space="preserve"> Да/нет</t>
  </si>
  <si>
    <t>Начальник отдела финансов и бухгалтерского учета</t>
  </si>
  <si>
    <t>2.2</t>
  </si>
  <si>
    <t>2.4.</t>
  </si>
  <si>
    <t>2.5.</t>
  </si>
  <si>
    <t>2.6.</t>
  </si>
  <si>
    <t>Проведение информационно-разъяснительной работы с использованием СМИ и информационно-телекоммуникационной сети «Интернет» о необходимости перечисления НДФЛ в полном объеме в установленном законом порядке налоговыми агентами, о неблагоприятных последствиях получения работниками «серой» заработной платы</t>
  </si>
  <si>
    <t>Проведение работы по выявлению неиспользуемого имущества в целях привлечения его в хозяйственный оборот (продажа, сдача в аренду)</t>
  </si>
  <si>
    <t>Сдача в аренду помещений, освободившихся после оптимизационных мероприятий по занимаемым площадям муниципальных учреждений</t>
  </si>
  <si>
    <t>3.4</t>
  </si>
  <si>
    <t>Определен режим работы детских садов в соответствии с потребностью. Закрытие  садов  на летний период, сокращение режима работы садов до 10 часов в день (сокращение 4,08 ставки воспитателей</t>
  </si>
  <si>
    <t>Снижение численности безработных граждан, зарегистрированных в органах службы занятости</t>
  </si>
  <si>
    <t>Выявление работодателей, выплачивающих заработную плату ниже прожиточного минимума;
проведение рейдов  в целях выявления работодателей, использующих труд наемных работников без оформления правоотношений, и физических лиц, занимающихся предпринимательской деятельностью без постановки на налоговый учет</t>
  </si>
  <si>
    <t>Формирование доходов консолидированного бюджета Республики Карелия за счет налогов, исчисление налоговой базы по которым осуществляется исходя из кадастровой стоимости объектов налогообложения</t>
  </si>
  <si>
    <t>Эффективность использования муниципального имущества</t>
  </si>
  <si>
    <t>Проведение ежеквартально торгов по продаже муниципального имущества включенного в план приватизации, активизация работы по поиску потенциальных покупателей</t>
  </si>
  <si>
    <t>Направление налогоплательщикам претензий, подготовка исковых заявлений, взыскание задолженности в судебном порядке, взаимодействие со службой судебных приставов, рассмотрение организаций должников перед бюджетом на по пополнению доходной части бюджета Пудожского муниципального района</t>
  </si>
  <si>
    <t>3.5</t>
  </si>
  <si>
    <t>3.6</t>
  </si>
  <si>
    <t>3.7</t>
  </si>
  <si>
    <t>3.8</t>
  </si>
  <si>
    <t>3.9</t>
  </si>
  <si>
    <t>Повышение качества администрирования неналоговых доходов</t>
  </si>
  <si>
    <t>Выявление неучтенных земельных участков , уточнение сведений о земельных участках, вовлечение их в хозяйственный оборот</t>
  </si>
  <si>
    <t xml:space="preserve">Актуализация правил землепользования и застройки в части приведения установленных градостроительным регламентом видов разрешенного использованияземельных участков в соответствие с видами разрешенного использования земельных участков, предусмотренными классификатором видов разрешенного использования земельных участков, утвержденных Приказом Минэкономразвития России от 01.09.2014 № 540 </t>
  </si>
  <si>
    <t>Проведение муниципального земельного контроля</t>
  </si>
  <si>
    <t>Внесение изменений в правила землепользования и застройки</t>
  </si>
  <si>
    <t>4.2</t>
  </si>
  <si>
    <t>4.3</t>
  </si>
  <si>
    <t>4.4</t>
  </si>
  <si>
    <t>4.5</t>
  </si>
  <si>
    <t>Реализация мероприятий по государственной поддержке малого и среднего предпринимательства ( в т.ч. поддержка субъектов малого и среднего предпринимательства в моногородах)</t>
  </si>
  <si>
    <t>Создание условий для обеспечения жителей услугами торговли</t>
  </si>
  <si>
    <t xml:space="preserve">Проведение работы  
по развитию предпринимательства в сфере сельского хозяйства
</t>
  </si>
  <si>
    <t>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t>
  </si>
  <si>
    <t xml:space="preserve">Актуализация нормативно- правовых актов в сфере торговли, регулирование ставок налогов и арендной платы за пользование помещениями объектами торговли, предоставление налоговых льгот  </t>
  </si>
  <si>
    <t>Да</t>
  </si>
  <si>
    <t>Больше 0</t>
  </si>
  <si>
    <t>нет</t>
  </si>
  <si>
    <t>4.6</t>
  </si>
  <si>
    <t>Количество вновь созданных субъектов МСП по виду деятельности «растениеводство и животноводство, охота и предоставление соответствующих услуг в этих областях»</t>
  </si>
  <si>
    <t xml:space="preserve"> просроченной дебиторской задолженности по администрируемым доходам нет.</t>
  </si>
  <si>
    <t>Кирилова Г.</t>
  </si>
  <si>
    <t>Проведение претензионно-исковой работы и  взысканию с арендаторов задолженности по арендной плате за земельные участки, государственная собственность на которые не разграничена в судебном порядке</t>
  </si>
  <si>
    <t>Ошонкова Надежда</t>
  </si>
  <si>
    <t>Дроздовская Мария</t>
  </si>
  <si>
    <t>Исполнитель</t>
  </si>
  <si>
    <t>Экономическая служба МКУ РЦ</t>
  </si>
  <si>
    <t>Экономическая служба МКУ РЦ ( указать в т.ч. За счет субвенции</t>
  </si>
  <si>
    <t>Экономическая служба МКУ РЦ (пересчитать также тепло за 1 месяц на новый тариф)</t>
  </si>
  <si>
    <t>МКУ РЦ</t>
  </si>
  <si>
    <t>Отдел финансов и бухгалтерского учета</t>
  </si>
  <si>
    <t>Отдел финансов и бухгалтерского учета, МКУ РЦ</t>
  </si>
  <si>
    <t>А.В. Ладыгин</t>
  </si>
  <si>
    <t>Наумова Юлия, Садовская Татьяна</t>
  </si>
  <si>
    <t xml:space="preserve">да </t>
  </si>
  <si>
    <t>Ю.С. Павлюх</t>
  </si>
  <si>
    <t>В 2020 году</t>
  </si>
  <si>
    <t>Наумова Юлия Александровна</t>
  </si>
  <si>
    <t>Маслова Ирина Григорьевнав</t>
  </si>
  <si>
    <t>Управление по ЖКХ (Амозова Валетина Юрьевна)</t>
  </si>
  <si>
    <t>Управление по ЖКХ (Фофанов Сергей  Алексеевич)</t>
  </si>
  <si>
    <t>Исполнитель                                                                                                                                          Павлюх Ю.С. 8-81452-51361</t>
  </si>
  <si>
    <t>70ед.</t>
  </si>
  <si>
    <t>(Проведение мероприятий по привлечению лиц, самовольно занимающих земельные участки (огороды, сенокосы, гаражи)  без оформленных в соответствии с законодательством земельно-правовых документов к гражданско-правовой ответственности и взысканию с них платы за фактическое пользование земельными участками)</t>
  </si>
  <si>
    <t>Управление по экономике и финансам Маслова Ирина</t>
  </si>
  <si>
    <t>Дмитриева Наталья</t>
  </si>
  <si>
    <t>отсутсвует</t>
  </si>
  <si>
    <t>На стадии заключения договоров(муниципальных контрактов) юридическа служба и контрактные управляющие МКУ РЦ  обеспечивают контроль за заключением муниципальных контрактов, иных договоров в пределах доведенных лимитов бюджетных обязательств (для муниципальных казенных учреждений) и в пределах плановых показателей по выплатам, утвержденных в установленном порядке планами финансово-хозяйственной деятельности  учреждений (для муниципальных бюджетных и автономных учреждений). Формируется план закупок в соответствии с утвержденными лимитами</t>
  </si>
  <si>
    <t>25.01.2021 со всеми  сельскими поселениями заключены соглашения на социально-экономическое развитие и оздоровлению муниципальных финансов поселения, определены целевые показатели и условия выполнения принимаемых обязательств</t>
  </si>
  <si>
    <t>2021 год</t>
  </si>
  <si>
    <t>Конкурс планируется провести во 2-3 квартале 2021г. Софинансирование программ  с местного бюджета составит по району 100,0 тыс.руб., по городу 400,0 тыс.руб.</t>
  </si>
  <si>
    <r>
      <t>Реорганизация МКОУ ООШ Подпорожье (присоединение к СОШ п. Шальский)МКОУ ООШ Усть река (присоединение к СОШ п. Кривцы) , Объединение детских садов№4,№7,№45,№46 г. Пудожа путем присоединения к д/саду № 1, Создание Пяльмского образовательного комплекса в состав которого входит школы Авдеево, Куганаволок, Пудожгорский и Пяльма;
Объединение учреждений культуры г. Пудожа в КДЦ (Музей, ЦБС, Архив),</t>
    </r>
    <r>
      <rPr>
        <b/>
        <sz val="14"/>
        <rFont val="Times New Roman"/>
        <family val="1"/>
      </rPr>
      <t xml:space="preserve"> в 2021г. Реорганизация МБУ ДЮСШ путем присоединения к МБУ ДДТ</t>
    </r>
    <r>
      <rPr>
        <sz val="14"/>
        <rFont val="Times New Roman"/>
        <family val="1"/>
      </rPr>
      <t xml:space="preserve">
</t>
    </r>
  </si>
  <si>
    <t xml:space="preserve">28.02.2021 Погашен досрочно кредит на 1 млн. рублей </t>
  </si>
  <si>
    <t>КГС - 0; ППМИ,ТОС -пока не известно ,не заврешился конкурсный отбор</t>
  </si>
  <si>
    <t>МБУ "Пудожский вестник" - сокращение 0,5 ставки гл. бухгалтера-передача ведение бух. Учета в МКУ РЦ (на 2021г. - 12792*0,5*1,8*1,302*12=540 тыс. рублей)</t>
  </si>
  <si>
    <t>Реорганизация МКОУ ООШ Подпорожье (присоединение к СОШ п. Шальский)МКОУ ООШ Усть река (присоединение к СОШ п. Кривцы) , 2020 год, бюджетный эффект 2021 года - оптимизация 19,18 ставок в сумме 7526 рублей. ( в т.ч. По субвенции 5386,2 руб)</t>
  </si>
  <si>
    <t>Рассмотрение на Комиссии по вопросам исполнения требований трудового законодательства, в том числе в части своевременности и полноты выплаты заработной платы работодателей, выплачивающих заработную плату ниже прожиточного минимума, имеющих задолженность по  выплате заработной платы, не оформляющих правоотношения с наемными работниками. 
Постановка на налоговый учет физлиц, занимающихся предпринимательской деятельностью</t>
  </si>
  <si>
    <t>В 2020 году  22 земельных участков. Срок уплаты налога за 2020 год до 01.12 .21г</t>
  </si>
  <si>
    <t>В 2021 году проведено 33внеплановых проверки муниципального земельного контроля, по 23 проверкам выявлены нарушения.По11 проверкам за 2020 поступили штрафы в размере 55000 руб.</t>
  </si>
  <si>
    <t>Увеличение  поступлений в бюджет Пудожского муниципального района</t>
  </si>
  <si>
    <t xml:space="preserve">Глава пудожского муниципального района -глава администрации Пудожского муниципального района </t>
  </si>
  <si>
    <t>________________________________________</t>
  </si>
  <si>
    <t>_______________________________________</t>
  </si>
  <si>
    <t>Вновь созданных субъектов МСП по виду деятельности «растениеводство и животноводство, охота и предоставление соответствующих услуг в этих областях» по состоянию на 01.05.2021г. - нет.</t>
  </si>
  <si>
    <t>На 01.05.2021 просроченная кредиторская задолженность отсутсвует</t>
  </si>
  <si>
    <t>Отсутствует просроченная кредиторская задолженности  и просроченная дебиторская задолженность муниципальных бюджетных  учреждений,  По состоянию на 01.05.2021 просроченная кредиторская задолженностьотсутствует.</t>
  </si>
  <si>
    <t>Одинцова Елена</t>
  </si>
  <si>
    <t>В 2021 г. запланировано продать 2 объекта муниципального имущества Пудожского муниципального района на общую сумму 1 240,0 тыс.руб. из них:639,2 тыс.руб на основании решения Арбитражного суда, 600,8 тыс.руб. объекты из программы приватизации. В 2021 г. запланировано продать 2 объекта муниципального имущества Пудожского городского поселения, включенного в план приватизации на общую сумму 838 тыс.руб.</t>
  </si>
  <si>
    <t>по состоянию на 01.07. 2021 года</t>
  </si>
  <si>
    <t>Передано в собственность граждан в порядке приватизации на 01.07.2021 г. 8 квартир. Срок уплаты налога за 2021 год до 01.12 .22 г. Бюджетный эффект ожидается по итогам 2022 г.</t>
  </si>
  <si>
    <t>На 01.07.2021 г. не сдано в аренду помещений, освободившихся после оптимизационных мероприятий по занимаемым площадям муниципальных учреждений</t>
  </si>
  <si>
    <t>На 01.07.2021 г. направлено 155 претезионных письм по аренде земельных участков, государственная собственность на которые не разграничена на общую сумму 735,6 тыс.руб. На 01.07.2021 г. по аренде муниципального имущества направлено 5 претензионных письма на общую сумму 93,1 тыс.руб.</t>
  </si>
  <si>
    <t>На 01.07.2021 г. продано: нежилое здание (клуб), находящийся в муниципальной собственности Пудожского городского поселения, расположенное по адресу: Пудожский район, п. Колово, ул. Гагарина, д.7,  здание мастерских (комплекс - 2 здания), находящийся в муниципальной собственности Пудожского городского поселения, расположенное по адресу: г. Пудож, ул. Пионерская, д.85Г, а также нежилое здание (ДЮСШ), в том числе земельный участок, находящийся под ним, находящийся в муниципальной собственности Пудожского муниципального района, расположенное по адресу: г. Пудож, ул. Пионерская, д.15А, общая сумма дохода составила 1323 тыс.руб. А также в мае 2021 г. продан земельный участок, находящийся в муницпальной собственности Пудожского городского поселения, расположенный по адресу: г. Пудож, ул. Карла Маркса, д.37А с рассрочкой платежа, сумма дохода составит 97,0 тыс.руб.</t>
  </si>
  <si>
    <t>На 01.07.2021 г. оплачено по 143 претензиям по аренде земельных участков, государственная собственность на которые не разграничена на общую сумму 273,2 тыс.руб. На 01.07.2021 г. оплачено по 4 претензиям по аренде муниципального имущества на общую сумму 70,0 тыс.руб.</t>
  </si>
  <si>
    <t>Находится  в службе судебных приставов 29 исполнительных производств.</t>
  </si>
  <si>
    <t>проведена инвентаризация на основании прказа № 56-0 от 03.11.20,57-0 от 03.11.2020,60-0 от 05.11.2020,61-0 от 05.11.2020,62-0 от 05.11.2020,63-0 от 05.11.2020,64-0, от 05.11.2020,66-0 от 05.11.2020,73-0 от 14.12.2020,.Погашение просроченной кредиторской задолженности в сумме 196 548,52 рублей , в том числе  :                                                   МКОУ ООШ п. Водла в сумме 24691,66 рублей до 01.03.2021                                                                                       МКОУ ООШ п. Пудожгорский в сумме25258,56 рублей до 01.03.2021                                                                                        МКОУ СОШ № 3 в сумме 44500 рублей до 01.03.2021                    МКОУ СОШ д. Авдеево в сумме 19500 рублей : до 01.03.2021 11500рублей ;до 01.07.2021- 8000 рублей                          МКОУ ЦПМСС в сумме 34248,23 рублей до 01.11.2021 г     МКОУ ООШ д. Шальский в сумме 48350,07 рублей : до 01.03.2021 37000рублей ;до 01.10.2021 11350,07 рублей /                                                                                          По состоянимю на 01.07.2021 просроченная кредиторская задолженность отсутсвует.</t>
  </si>
  <si>
    <t>Приобретение модульной котельной и установка в здании МБУ Районный культурно-досуговый центр до 31.12.2021г.</t>
  </si>
  <si>
    <t>На 01.07.2021 г. проведено 6 заседаний Межведомственной комиссии по укреплению налоговой и бюджетной дисициплины и контролю за исполнением трудового законодательства, легализации заработной платы и неформальной занятости, а также занятости граждан предпенсионного возраста. Всего на заседаниях были рассмотрен 179 участников, в том числе 64 физических лица, 85 индивидуальных предпринимателя, 30 юридических лиц  Общая задолженность налогоплательщиков:13727,17 тыс. руб. Присутствовали на заседании - 6, рассмотрены по предоставленной информации - 20. Полностью погасили задолженность - 31 налогоплатещиков.</t>
  </si>
  <si>
    <t>По состянию на 01.07.2021г. в рамках деятельности Межведомственной комиссии по укреплению налоговой и бюджетной дисициплины и контролю за исполнением трудового законодательства, легализации заработной платы и неформальной занятости, а также граждан предпенсионного возраста были рассмотрены 6 ИП, 12 организаций по вопросу увеличения заработной платы. О повыщении заработной платы работникам отчитались 3 организации и 1 ИП : ООО "Лес Трейд", ООО "Ритм", ООО "Рента", ИП Винникова Н.В.</t>
  </si>
  <si>
    <t>По состоянию на 01.07.2021г. в течение 2021 года на территории Пудожского мунципального района в сфере сельского хозяйтсва созданы 1 ИП (ИП Бояринов С.А. и 1 ООО (ООО "Агроресурс").</t>
  </si>
  <si>
    <t>По состоянию на 01.07.2021 г. на территории Пудожского муниципального района  выделено под нестационарную торговую сеть 60 мест  с площадью 1174кв.м., заключено 6 договоров с площадью 584 кв.м.  Гражданам,  ведущим крестьянско-фермерские и личные подсобные хозяйства, занимающиеся садоводством, огородничеством, животноводством выделяется в г. Пудоже - 5 торговых мест с площадью 30 кв.м.</t>
  </si>
  <si>
    <t>По состоянию на 01.01.2021г. Численность безработных составила 523 человека, или 6,3 % от активного населения ,.По состоянию на 01 июля 2021 года численность безработных граждан составила  363 человек, уровень безработицы – 4,7 %.</t>
  </si>
  <si>
    <t xml:space="preserve">Всего на территории района по состоянию на 01.07.2021 год вновь зарегистрированных субъектов МСП составило 49чел. в т.ч.:4 (ООО) юридических лица и 45 индивидуальных предпринимателя </t>
  </si>
  <si>
    <t>На 01.07..2021 Проведено 11 заседаний комиссии , начислено 17 штрафов на сумму 20,6 тыс. рублей, взыскан 22 штраф на сумму 19,6 тыс. рублей</t>
  </si>
  <si>
    <t>По состоянию на 01.07.2021 - возбуждено исполнительных производств в количестве 19 шт на сумму 153564 руб. 51 коп.. Взыскано по ИП 191017 руб. 80 коп. В судебный участок отправлено 40 заявлений на сумму 361132 руб. 41 коп, из них 24 вынесено судебных приказа на сумму 230637 руб. 43 коп. и  отправлено в службу судебных приставов о возбуждении ИП.</t>
  </si>
  <si>
    <t>На территории Пудожского муниципального района в 2021 году планируется проведение 80 проверок муниципального земельного контроля с 01.05.2021г.
Проведено 10 проверок, в Росреест направлено 7 материалов по признакам составов административных правонарушений. До настоящего времени информации о рассмотрении материалов нет.</t>
  </si>
  <si>
    <t>Оценка эффективности налоговых расходов проведена.</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</si>
</sst>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s>
  <fonts count="68">
    <font>
      <sz val="11"/>
      <color theme="1"/>
      <name val="Calibri"/>
      <family val="2"/>
    </font>
    <font>
      <sz val="11"/>
      <color indexed="8"/>
      <name val="Calibri"/>
      <family val="2"/>
    </font>
    <font>
      <sz val="14"/>
      <name val="Times New Roman"/>
      <family val="1"/>
    </font>
    <font>
      <b/>
      <sz val="14"/>
      <name val="Times New Roman"/>
      <family val="1"/>
    </font>
    <font>
      <sz val="10"/>
      <name val="Arial"/>
      <family val="2"/>
    </font>
    <font>
      <b/>
      <sz val="16"/>
      <name val="Times New Roman"/>
      <family val="1"/>
    </font>
    <font>
      <sz val="16"/>
      <name val="Times New Roman"/>
      <family val="1"/>
    </font>
    <font>
      <i/>
      <sz val="16"/>
      <name val="Times New Roman"/>
      <family val="1"/>
    </font>
    <font>
      <i/>
      <u val="single"/>
      <sz val="16"/>
      <name val="Times New Roman"/>
      <family val="1"/>
    </font>
    <font>
      <u val="single"/>
      <sz val="14"/>
      <name val="Times New Roman"/>
      <family val="1"/>
    </font>
    <font>
      <b/>
      <sz val="20"/>
      <name val="Times New Roman"/>
      <family val="1"/>
    </font>
    <font>
      <sz val="14"/>
      <color indexed="8"/>
      <name val="Times New Roman"/>
      <family val="1"/>
    </font>
    <font>
      <sz val="1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5.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5.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Calibri"/>
      <family val="2"/>
    </font>
    <font>
      <sz val="16"/>
      <name val="Calibri"/>
      <family val="2"/>
    </font>
    <font>
      <sz val="14"/>
      <color indexed="8"/>
      <name val="Calibri"/>
      <family val="2"/>
    </font>
    <font>
      <b/>
      <sz val="14"/>
      <color indexed="8"/>
      <name val="Times New Roman"/>
      <family val="1"/>
    </font>
    <font>
      <sz val="10"/>
      <color indexed="8"/>
      <name val="Times New Roman"/>
      <family val="1"/>
    </font>
    <font>
      <sz val="16"/>
      <color indexed="8"/>
      <name val="Calibri"/>
      <family val="2"/>
    </font>
    <font>
      <sz val="20"/>
      <color indexed="8"/>
      <name val="Calibri"/>
      <family val="2"/>
    </font>
    <font>
      <sz val="13"/>
      <color indexed="8"/>
      <name val="Times New Roman"/>
      <family val="1"/>
    </font>
    <font>
      <sz val="2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5.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5.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4"/>
      <color rgb="FF000000"/>
      <name val="Times New Roman"/>
      <family val="1"/>
    </font>
    <font>
      <b/>
      <sz val="14"/>
      <color rgb="FF000000"/>
      <name val="Times New Roman"/>
      <family val="1"/>
    </font>
    <font>
      <b/>
      <sz val="14"/>
      <color theme="1"/>
      <name val="Times New Roman"/>
      <family val="1"/>
    </font>
    <font>
      <sz val="22"/>
      <color theme="1"/>
      <name val="Calibri"/>
      <family val="2"/>
    </font>
    <font>
      <sz val="14"/>
      <color theme="1"/>
      <name val="Calibri"/>
      <family val="2"/>
    </font>
    <font>
      <sz val="10"/>
      <color theme="1"/>
      <name val="Times New Roman"/>
      <family val="1"/>
    </font>
    <font>
      <sz val="16"/>
      <color theme="1"/>
      <name val="Calibri"/>
      <family val="2"/>
    </font>
    <font>
      <sz val="13"/>
      <color theme="1"/>
      <name val="Times New Roman"/>
      <family val="1"/>
    </font>
    <font>
      <sz val="2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bottom style="thin"/>
    </border>
    <border>
      <left style="thin"/>
      <right style="thin"/>
      <top/>
      <bottom style="thin"/>
    </border>
    <border>
      <left/>
      <right style="thin"/>
      <top style="thin"/>
      <bottom style="thin"/>
    </border>
    <border>
      <left style="thin"/>
      <right style="thin"/>
      <top style="thin"/>
      <bottom/>
    </border>
    <border>
      <left style="thin"/>
      <right/>
      <top style="thin"/>
      <bottom style="thin"/>
    </border>
    <border>
      <left style="thin"/>
      <right style="thin"/>
      <top style="thin"/>
      <bottom style="medium"/>
    </border>
    <border>
      <left style="thin"/>
      <right style="thin"/>
      <top/>
      <bottom/>
    </border>
    <border>
      <left style="thin"/>
      <right style="thin"/>
      <top/>
      <bottom style="medium"/>
    </border>
    <border>
      <left style="medium"/>
      <right style="thin"/>
      <top style="medium"/>
      <bottom/>
    </border>
    <border>
      <left style="thin"/>
      <right style="thin"/>
      <top style="medium"/>
      <bottom/>
    </border>
    <border>
      <left style="thin"/>
      <right style="thin"/>
      <top style="medium"/>
      <bottom style="thin"/>
    </border>
    <border>
      <left style="thin"/>
      <right>
        <color indexed="63"/>
      </right>
      <top style="medium"/>
      <bottom style="thin"/>
    </border>
    <border>
      <left style="medium"/>
      <right style="thin"/>
      <top/>
      <bottom/>
    </border>
    <border>
      <left style="thin"/>
      <right>
        <color indexed="63"/>
      </right>
      <top style="thin"/>
      <bottom/>
    </border>
    <border>
      <left style="medium"/>
      <right style="thin"/>
      <top/>
      <bottom style="medium"/>
    </border>
    <border>
      <left/>
      <right style="thin"/>
      <top/>
      <bottom style="medium"/>
    </border>
    <border>
      <left style="thin"/>
      <right>
        <color indexed="63"/>
      </right>
      <top/>
      <bottom style="medium"/>
    </border>
    <border>
      <left style="medium"/>
      <right/>
      <top style="medium"/>
      <bottom style="medium"/>
    </border>
    <border>
      <left/>
      <right/>
      <top style="medium"/>
      <bottom style="medium"/>
    </border>
    <border>
      <left style="thin"/>
      <right>
        <color indexed="63"/>
      </right>
      <top/>
      <bottom style="thin"/>
    </border>
    <border>
      <left style="medium"/>
      <right style="medium"/>
      <top/>
      <bottom style="medium"/>
    </border>
    <border>
      <left style="medium"/>
      <right style="medium"/>
      <top style="medium"/>
      <bottom style="medium"/>
    </border>
    <border>
      <left/>
      <right style="medium"/>
      <top/>
      <bottom style="medium"/>
    </border>
    <border>
      <left/>
      <right style="medium"/>
      <top/>
      <bottom/>
    </border>
    <border>
      <left style="medium"/>
      <right/>
      <top style="thin"/>
      <bottom style="thin"/>
    </border>
    <border>
      <left/>
      <right/>
      <top style="thin"/>
      <bottom style="thin"/>
    </border>
    <border>
      <left style="medium"/>
      <right style="medium"/>
      <top style="medium"/>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medium"/>
    </border>
    <border>
      <left>
        <color indexed="63"/>
      </left>
      <right style="thin"/>
      <top style="medium"/>
      <bottom style="medium"/>
    </border>
    <border>
      <left style="medium"/>
      <right style="thin"/>
      <top style="thin"/>
      <bottom style="medium"/>
    </border>
    <border>
      <left>
        <color indexed="63"/>
      </left>
      <right>
        <color indexed="63"/>
      </right>
      <top style="medium"/>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Font="1" applyAlignment="1">
      <alignment/>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10" xfId="0" applyFont="1" applyFill="1" applyBorder="1" applyAlignment="1">
      <alignment vertical="top" wrapText="1"/>
    </xf>
    <xf numFmtId="0" fontId="2" fillId="0" borderId="10" xfId="0" applyFont="1" applyFill="1" applyBorder="1" applyAlignment="1">
      <alignment horizontal="justify" vertical="center" wrapText="1"/>
    </xf>
    <xf numFmtId="0" fontId="2" fillId="0" borderId="10" xfId="0" applyFont="1" applyFill="1" applyBorder="1" applyAlignment="1">
      <alignment horizontal="justify" vertical="top" wrapText="1"/>
    </xf>
    <xf numFmtId="0" fontId="58" fillId="0" borderId="10" xfId="55" applyFont="1" applyFill="1" applyBorder="1" applyAlignment="1">
      <alignment vertical="center" wrapText="1"/>
      <protection/>
    </xf>
    <xf numFmtId="172" fontId="2" fillId="0" borderId="10" xfId="0" applyNumberFormat="1" applyFont="1" applyFill="1" applyBorder="1" applyAlignment="1">
      <alignment horizontal="center" vertical="center" wrapText="1"/>
    </xf>
    <xf numFmtId="172" fontId="2" fillId="0" borderId="10" xfId="0" applyNumberFormat="1" applyFont="1" applyFill="1" applyBorder="1" applyAlignment="1">
      <alignment horizontal="center" vertical="top" wrapText="1"/>
    </xf>
    <xf numFmtId="172" fontId="58" fillId="0" borderId="10" xfId="55" applyNumberFormat="1" applyFont="1" applyFill="1" applyBorder="1" applyAlignment="1">
      <alignment horizontal="center" vertical="center" wrapText="1"/>
      <protection/>
    </xf>
    <xf numFmtId="172" fontId="59"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top" wrapText="1"/>
    </xf>
    <xf numFmtId="0" fontId="2" fillId="0" borderId="12" xfId="0"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172" fontId="60" fillId="0" borderId="10" xfId="0" applyNumberFormat="1" applyFont="1" applyFill="1" applyBorder="1" applyAlignment="1">
      <alignment horizontal="center" vertical="center" wrapText="1"/>
    </xf>
    <xf numFmtId="0" fontId="58" fillId="0" borderId="14" xfId="55" applyFont="1" applyFill="1" applyBorder="1" applyAlignment="1">
      <alignment vertical="center" wrapText="1"/>
      <protection/>
    </xf>
    <xf numFmtId="0" fontId="2" fillId="0" borderId="15" xfId="0" applyFont="1" applyFill="1" applyBorder="1" applyAlignment="1">
      <alignment horizontal="left" vertical="center" wrapText="1"/>
    </xf>
    <xf numFmtId="0" fontId="2" fillId="0" borderId="15" xfId="0" applyFont="1" applyFill="1" applyBorder="1" applyAlignment="1">
      <alignment horizontal="center" vertical="center" wrapText="1"/>
    </xf>
    <xf numFmtId="9" fontId="2" fillId="0" borderId="15"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8" fillId="0" borderId="13" xfId="55" applyFont="1" applyFill="1" applyBorder="1" applyAlignment="1">
      <alignment vertical="center" wrapText="1"/>
      <protection/>
    </xf>
    <xf numFmtId="0" fontId="2" fillId="0" borderId="13"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58" fillId="0" borderId="10" xfId="0" applyFont="1" applyFill="1" applyBorder="1" applyAlignment="1">
      <alignment wrapText="1"/>
    </xf>
    <xf numFmtId="0" fontId="58" fillId="0" borderId="0" xfId="0" applyFont="1" applyFill="1" applyAlignment="1">
      <alignment wrapText="1"/>
    </xf>
    <xf numFmtId="0" fontId="59" fillId="0" borderId="10" xfId="0" applyFont="1" applyFill="1" applyBorder="1" applyAlignment="1">
      <alignment horizontal="justify" vertical="center" wrapText="1"/>
    </xf>
    <xf numFmtId="0" fontId="59" fillId="0" borderId="10" xfId="0" applyFont="1" applyFill="1" applyBorder="1" applyAlignment="1">
      <alignment vertical="center" wrapText="1"/>
    </xf>
    <xf numFmtId="0" fontId="59" fillId="0" borderId="13" xfId="0" applyFont="1" applyFill="1" applyBorder="1" applyAlignment="1">
      <alignment vertical="center" wrapText="1"/>
    </xf>
    <xf numFmtId="0" fontId="61" fillId="0" borderId="10" xfId="0" applyFont="1" applyFill="1" applyBorder="1" applyAlignment="1">
      <alignment wrapText="1"/>
    </xf>
    <xf numFmtId="0" fontId="5" fillId="0" borderId="10" xfId="0" applyFont="1" applyFill="1" applyBorder="1" applyAlignment="1">
      <alignment horizontal="left" wrapText="1"/>
    </xf>
    <xf numFmtId="0" fontId="6" fillId="0" borderId="10" xfId="0" applyNumberFormat="1"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3" xfId="0" applyFont="1" applyFill="1" applyBorder="1" applyAlignment="1">
      <alignment horizontal="justify" vertical="center" wrapText="1"/>
    </xf>
    <xf numFmtId="0" fontId="2" fillId="0" borderId="17" xfId="0" applyFont="1" applyFill="1" applyBorder="1" applyAlignment="1">
      <alignment horizontal="justify" vertical="center" wrapText="1"/>
    </xf>
    <xf numFmtId="0" fontId="2" fillId="0" borderId="0" xfId="0" applyFont="1" applyFill="1" applyAlignment="1">
      <alignment horizontal="justify" vertical="center" wrapText="1"/>
    </xf>
    <xf numFmtId="0" fontId="58"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9" fontId="2" fillId="0" borderId="15" xfId="0" applyNumberFormat="1" applyFont="1" applyFill="1" applyBorder="1" applyAlignment="1">
      <alignment horizontal="center" vertical="center" wrapText="1"/>
    </xf>
    <xf numFmtId="172" fontId="2" fillId="0" borderId="15" xfId="0" applyNumberFormat="1"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top" wrapText="1"/>
    </xf>
    <xf numFmtId="0" fontId="2" fillId="0" borderId="18"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8"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58" fillId="0" borderId="15" xfId="0" applyFont="1" applyFill="1" applyBorder="1" applyAlignment="1">
      <alignment horizontal="center" vertical="center" wrapText="1"/>
    </xf>
    <xf numFmtId="0" fontId="58" fillId="0" borderId="13" xfId="0" applyFont="1" applyFill="1" applyBorder="1" applyAlignment="1">
      <alignment horizontal="center" vertical="center" wrapText="1"/>
    </xf>
    <xf numFmtId="0" fontId="5" fillId="0" borderId="0" xfId="0" applyFont="1" applyFill="1" applyAlignment="1">
      <alignment horizontal="center" vertical="center" wrapText="1"/>
    </xf>
    <xf numFmtId="0" fontId="7" fillId="0" borderId="0" xfId="0" applyFont="1" applyFill="1" applyAlignment="1">
      <alignment horizontal="left" vertical="center" wrapText="1"/>
    </xf>
    <xf numFmtId="0" fontId="5" fillId="0" borderId="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3" xfId="0" applyFont="1" applyFill="1" applyBorder="1" applyAlignment="1">
      <alignment horizontal="center" vertical="center" wrapText="1"/>
    </xf>
    <xf numFmtId="172" fontId="3" fillId="0" borderId="13" xfId="0" applyNumberFormat="1" applyFont="1" applyFill="1" applyBorder="1" applyAlignment="1">
      <alignment horizontal="center" vertical="center" wrapText="1"/>
    </xf>
    <xf numFmtId="9" fontId="2" fillId="0" borderId="31" xfId="0" applyNumberFormat="1"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0" xfId="0" applyFont="1" applyFill="1" applyBorder="1" applyAlignment="1">
      <alignment horizontal="center" vertical="center" wrapText="1"/>
    </xf>
    <xf numFmtId="172" fontId="5" fillId="0" borderId="10" xfId="0" applyNumberFormat="1" applyFont="1" applyFill="1" applyBorder="1" applyAlignment="1">
      <alignment horizontal="center" vertical="center" wrapText="1"/>
    </xf>
    <xf numFmtId="9" fontId="5" fillId="0" borderId="16"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3" fillId="0" borderId="11" xfId="0" applyFont="1" applyFill="1" applyBorder="1" applyAlignment="1">
      <alignment horizontal="left" vertical="center" wrapText="1"/>
    </xf>
    <xf numFmtId="172" fontId="3" fillId="0" borderId="10" xfId="0" applyNumberFormat="1" applyFont="1" applyFill="1" applyBorder="1" applyAlignment="1">
      <alignment horizontal="center" vertical="center" wrapText="1"/>
    </xf>
    <xf numFmtId="9" fontId="3" fillId="0" borderId="16" xfId="0" applyNumberFormat="1" applyFont="1" applyFill="1" applyBorder="1" applyAlignment="1">
      <alignment horizontal="center" vertical="center" wrapText="1"/>
    </xf>
    <xf numFmtId="0" fontId="62" fillId="0" borderId="15" xfId="0" applyFont="1" applyFill="1" applyBorder="1" applyAlignment="1">
      <alignment horizontal="left" vertical="center" wrapText="1"/>
    </xf>
    <xf numFmtId="0" fontId="0" fillId="0" borderId="18" xfId="0" applyFill="1" applyBorder="1" applyAlignment="1">
      <alignment horizontal="center" vertical="center" wrapText="1"/>
    </xf>
    <xf numFmtId="0" fontId="62" fillId="0" borderId="18" xfId="0" applyFont="1" applyFill="1" applyBorder="1" applyAlignment="1">
      <alignment horizontal="left" vertical="center" wrapText="1"/>
    </xf>
    <xf numFmtId="0" fontId="0" fillId="0" borderId="13" xfId="0" applyFill="1" applyBorder="1" applyAlignment="1">
      <alignment horizontal="center" vertical="center" wrapText="1"/>
    </xf>
    <xf numFmtId="0" fontId="63" fillId="0" borderId="15"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0" fillId="0" borderId="10" xfId="0" applyNumberFormat="1" applyFill="1" applyBorder="1" applyAlignment="1">
      <alignment horizontal="center" vertical="center" wrapText="1"/>
    </xf>
    <xf numFmtId="0" fontId="0" fillId="0" borderId="10" xfId="0" applyFill="1" applyBorder="1" applyAlignment="1">
      <alignment/>
    </xf>
    <xf numFmtId="0" fontId="58" fillId="0" borderId="10" xfId="0" applyFont="1" applyFill="1" applyBorder="1" applyAlignment="1">
      <alignment horizontal="left" wrapText="1"/>
    </xf>
    <xf numFmtId="0" fontId="58" fillId="0" borderId="13" xfId="0" applyFont="1" applyFill="1" applyBorder="1" applyAlignment="1">
      <alignment wrapText="1"/>
    </xf>
    <xf numFmtId="0" fontId="58" fillId="0" borderId="13" xfId="0" applyFont="1" applyFill="1" applyBorder="1" applyAlignment="1">
      <alignment horizontal="left" wrapText="1"/>
    </xf>
    <xf numFmtId="0" fontId="64" fillId="0" borderId="10" xfId="0" applyFont="1" applyFill="1" applyBorder="1" applyAlignment="1">
      <alignment vertical="top" wrapText="1"/>
    </xf>
    <xf numFmtId="0" fontId="12" fillId="0" borderId="10" xfId="0" applyFont="1" applyFill="1" applyBorder="1" applyAlignment="1">
      <alignment vertical="top" wrapText="1"/>
    </xf>
    <xf numFmtId="0" fontId="58" fillId="0" borderId="10" xfId="0" applyFont="1" applyFill="1" applyBorder="1" applyAlignment="1">
      <alignment horizontal="center" vertical="center" wrapText="1"/>
    </xf>
    <xf numFmtId="9" fontId="65" fillId="0" borderId="10" xfId="0" applyNumberFormat="1" applyFont="1" applyFill="1" applyBorder="1" applyAlignment="1">
      <alignment horizontal="center" vertical="center" wrapText="1"/>
    </xf>
    <xf numFmtId="0" fontId="62" fillId="0" borderId="13" xfId="0" applyFont="1" applyFill="1" applyBorder="1" applyAlignment="1">
      <alignment horizontal="left" vertical="center" wrapText="1"/>
    </xf>
    <xf numFmtId="0" fontId="64" fillId="0" borderId="10" xfId="0" applyFont="1" applyFill="1" applyBorder="1" applyAlignment="1">
      <alignment horizontal="right" vertical="top" wrapText="1"/>
    </xf>
    <xf numFmtId="0" fontId="66" fillId="0" borderId="10" xfId="0" applyFont="1" applyFill="1" applyBorder="1" applyAlignment="1">
      <alignment horizontal="left" vertical="top" wrapText="1"/>
    </xf>
    <xf numFmtId="0" fontId="67" fillId="0" borderId="13" xfId="0" applyFont="1" applyFill="1" applyBorder="1" applyAlignment="1">
      <alignment horizontal="left" vertical="center" wrapText="1"/>
    </xf>
    <xf numFmtId="0" fontId="64" fillId="0" borderId="32" xfId="0" applyFont="1" applyFill="1" applyBorder="1" applyAlignment="1">
      <alignment horizontal="right" vertical="top" wrapText="1"/>
    </xf>
    <xf numFmtId="0" fontId="58" fillId="0" borderId="33" xfId="0" applyFont="1" applyFill="1" applyBorder="1" applyAlignment="1">
      <alignment horizontal="right" vertical="top" wrapText="1"/>
    </xf>
    <xf numFmtId="0" fontId="2" fillId="0" borderId="11" xfId="0"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top" wrapText="1"/>
    </xf>
    <xf numFmtId="0" fontId="58" fillId="0" borderId="34" xfId="0" applyFont="1" applyFill="1" applyBorder="1" applyAlignment="1">
      <alignment horizontal="left" vertical="top" wrapText="1"/>
    </xf>
    <xf numFmtId="0" fontId="58" fillId="0" borderId="34" xfId="0" applyFont="1" applyFill="1" applyBorder="1" applyAlignment="1">
      <alignment horizontal="right" vertical="top" wrapText="1"/>
    </xf>
    <xf numFmtId="0" fontId="11" fillId="0" borderId="34" xfId="0" applyFont="1" applyFill="1" applyBorder="1" applyAlignment="1">
      <alignment horizontal="left" vertical="top" wrapText="1"/>
    </xf>
    <xf numFmtId="0" fontId="58" fillId="0" borderId="35" xfId="0" applyFont="1" applyFill="1" applyBorder="1" applyAlignment="1">
      <alignment horizontal="right" vertical="top" wrapText="1"/>
    </xf>
    <xf numFmtId="0" fontId="11" fillId="0" borderId="35" xfId="0" applyFont="1" applyFill="1" applyBorder="1" applyAlignment="1">
      <alignment horizontal="left" vertical="top" wrapText="1"/>
    </xf>
    <xf numFmtId="0" fontId="59" fillId="0" borderId="0" xfId="0" applyFont="1" applyFill="1" applyAlignment="1">
      <alignment vertical="top" wrapText="1"/>
    </xf>
    <xf numFmtId="177" fontId="3"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49" fontId="2" fillId="0" borderId="10" xfId="0" applyNumberFormat="1" applyFont="1" applyFill="1" applyBorder="1" applyAlignment="1">
      <alignment vertical="center" wrapText="1"/>
    </xf>
    <xf numFmtId="0" fontId="58" fillId="0" borderId="35" xfId="0" applyFont="1" applyFill="1" applyBorder="1" applyAlignment="1">
      <alignment horizontal="left" vertical="top" wrapText="1"/>
    </xf>
    <xf numFmtId="0" fontId="2" fillId="0" borderId="12" xfId="0" applyFont="1" applyFill="1" applyBorder="1" applyAlignment="1">
      <alignment vertical="center" wrapText="1"/>
    </xf>
    <xf numFmtId="49" fontId="2" fillId="0" borderId="13" xfId="0" applyNumberFormat="1" applyFont="1" applyFill="1" applyBorder="1" applyAlignment="1">
      <alignment vertical="center" wrapText="1"/>
    </xf>
    <xf numFmtId="0" fontId="32" fillId="0" borderId="11" xfId="0" applyFont="1" applyFill="1" applyBorder="1" applyAlignment="1">
      <alignment wrapText="1"/>
    </xf>
    <xf numFmtId="0" fontId="32" fillId="0" borderId="0" xfId="0" applyFont="1" applyFill="1" applyAlignment="1">
      <alignment wrapText="1"/>
    </xf>
    <xf numFmtId="0" fontId="5" fillId="0" borderId="36" xfId="0" applyFont="1" applyFill="1" applyBorder="1" applyAlignment="1">
      <alignment horizontal="right" wrapText="1"/>
    </xf>
    <xf numFmtId="0" fontId="5" fillId="0" borderId="37" xfId="0" applyFont="1" applyFill="1" applyBorder="1" applyAlignment="1">
      <alignment horizontal="right" wrapText="1"/>
    </xf>
    <xf numFmtId="0" fontId="5" fillId="0" borderId="14" xfId="0" applyFont="1" applyFill="1" applyBorder="1" applyAlignment="1">
      <alignment horizontal="right" wrapText="1"/>
    </xf>
    <xf numFmtId="0" fontId="6" fillId="0" borderId="10" xfId="0" applyFont="1" applyFill="1" applyBorder="1" applyAlignment="1">
      <alignment horizontal="right"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172" fontId="6" fillId="0" borderId="10" xfId="0" applyNumberFormat="1" applyFont="1" applyFill="1" applyBorder="1" applyAlignment="1">
      <alignment horizontal="center" vertical="center" wrapText="1"/>
    </xf>
    <xf numFmtId="0" fontId="2" fillId="0" borderId="11" xfId="0" applyFont="1" applyFill="1" applyBorder="1" applyAlignment="1">
      <alignment wrapText="1"/>
    </xf>
    <xf numFmtId="0" fontId="31" fillId="0" borderId="0" xfId="0" applyFont="1" applyFill="1" applyAlignment="1">
      <alignment wrapText="1"/>
    </xf>
    <xf numFmtId="9" fontId="2" fillId="0" borderId="16" xfId="0" applyNumberFormat="1" applyFont="1" applyFill="1" applyBorder="1" applyAlignment="1">
      <alignment horizontal="center" vertical="center" wrapText="1"/>
    </xf>
    <xf numFmtId="0" fontId="2" fillId="0" borderId="11" xfId="0" applyFont="1" applyFill="1" applyBorder="1" applyAlignment="1">
      <alignment horizontal="right" wrapText="1"/>
    </xf>
    <xf numFmtId="49" fontId="2" fillId="0" borderId="15" xfId="0" applyNumberFormat="1" applyFont="1" applyFill="1" applyBorder="1" applyAlignment="1">
      <alignment horizontal="center" vertical="center" wrapText="1"/>
    </xf>
    <xf numFmtId="0" fontId="2" fillId="0" borderId="38" xfId="0" applyFont="1" applyFill="1" applyBorder="1" applyAlignment="1">
      <alignment horizontal="center" vertical="center" wrapText="1"/>
    </xf>
    <xf numFmtId="172" fontId="2" fillId="0" borderId="14" xfId="0" applyNumberFormat="1"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13" xfId="0" applyFont="1" applyFill="1" applyBorder="1" applyAlignment="1">
      <alignment vertical="center" wrapText="1"/>
    </xf>
    <xf numFmtId="0" fontId="2" fillId="0" borderId="14" xfId="0" applyFont="1" applyFill="1" applyBorder="1" applyAlignment="1">
      <alignment horizontal="right" wrapText="1"/>
    </xf>
    <xf numFmtId="0" fontId="3" fillId="0" borderId="25"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44"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Alignment="1">
      <alignment horizontal="left" vertical="center" wrapText="1"/>
    </xf>
    <xf numFmtId="0" fontId="58" fillId="0" borderId="0" xfId="0" applyFont="1" applyFill="1" applyAlignment="1">
      <alignment horizontal="center" vertical="center" wrapText="1"/>
    </xf>
    <xf numFmtId="0" fontId="2" fillId="0" borderId="0" xfId="0" applyFont="1" applyFill="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42"/>
  <sheetViews>
    <sheetView tabSelected="1" view="pageBreakPreview" zoomScale="50" zoomScaleNormal="60" zoomScaleSheetLayoutView="50" workbookViewId="0" topLeftCell="A1">
      <selection activeCell="D14" sqref="D14"/>
    </sheetView>
  </sheetViews>
  <sheetFormatPr defaultColWidth="9.140625" defaultRowHeight="15"/>
  <cols>
    <col min="1" max="1" width="9.140625" style="4" customWidth="1"/>
    <col min="2" max="2" width="12.28125" style="4" customWidth="1"/>
    <col min="3" max="3" width="63.00390625" style="41" customWidth="1"/>
    <col min="4" max="4" width="57.8515625" style="41" customWidth="1"/>
    <col min="5" max="5" width="61.57421875" style="41" customWidth="1"/>
    <col min="6" max="6" width="14.140625" style="41" customWidth="1"/>
    <col min="7" max="7" width="15.28125" style="4" customWidth="1"/>
    <col min="8" max="8" width="13.8515625" style="4" customWidth="1"/>
    <col min="9" max="9" width="12.7109375" style="4" customWidth="1"/>
    <col min="10" max="10" width="96.28125" style="4" customWidth="1"/>
    <col min="11" max="16384" width="9.140625" style="4" customWidth="1"/>
  </cols>
  <sheetData>
    <row r="1" spans="1:9" ht="20.25" customHeight="1">
      <c r="A1" s="62" t="s">
        <v>115</v>
      </c>
      <c r="B1" s="62"/>
      <c r="C1" s="62"/>
      <c r="D1" s="62"/>
      <c r="E1" s="62"/>
      <c r="F1" s="62"/>
      <c r="G1" s="62"/>
      <c r="H1" s="62"/>
      <c r="I1" s="62"/>
    </row>
    <row r="2" spans="1:9" ht="20.25" customHeight="1">
      <c r="A2" s="62" t="s">
        <v>117</v>
      </c>
      <c r="B2" s="62"/>
      <c r="C2" s="62"/>
      <c r="D2" s="62"/>
      <c r="E2" s="62"/>
      <c r="F2" s="62"/>
      <c r="G2" s="62"/>
      <c r="H2" s="62"/>
      <c r="I2" s="62"/>
    </row>
    <row r="3" spans="1:9" ht="20.25" customHeight="1">
      <c r="A3" s="62" t="s">
        <v>282</v>
      </c>
      <c r="B3" s="62"/>
      <c r="C3" s="62"/>
      <c r="D3" s="62"/>
      <c r="E3" s="62"/>
      <c r="F3" s="62"/>
      <c r="G3" s="62"/>
      <c r="H3" s="62"/>
      <c r="I3" s="62"/>
    </row>
    <row r="4" spans="1:9" ht="20.25" customHeight="1">
      <c r="A4" s="63" t="s">
        <v>86</v>
      </c>
      <c r="B4" s="63"/>
      <c r="C4" s="63"/>
      <c r="D4" s="63"/>
      <c r="E4" s="63"/>
      <c r="F4" s="63"/>
      <c r="G4" s="63"/>
      <c r="H4" s="63"/>
      <c r="I4" s="63"/>
    </row>
    <row r="5" spans="1:9" ht="20.25" customHeight="1">
      <c r="A5" s="63" t="s">
        <v>104</v>
      </c>
      <c r="B5" s="63"/>
      <c r="C5" s="63"/>
      <c r="D5" s="63"/>
      <c r="E5" s="63"/>
      <c r="F5" s="63"/>
      <c r="G5" s="63"/>
      <c r="H5" s="63"/>
      <c r="I5" s="63"/>
    </row>
    <row r="6" spans="1:9" ht="20.25" customHeight="1">
      <c r="A6" s="63" t="s">
        <v>87</v>
      </c>
      <c r="B6" s="63"/>
      <c r="C6" s="63"/>
      <c r="D6" s="63"/>
      <c r="E6" s="63"/>
      <c r="F6" s="63"/>
      <c r="G6" s="63"/>
      <c r="H6" s="63"/>
      <c r="I6" s="63"/>
    </row>
    <row r="7" spans="2:15" ht="21" thickBot="1">
      <c r="B7" s="64"/>
      <c r="C7" s="64"/>
      <c r="D7" s="64"/>
      <c r="E7" s="64"/>
      <c r="F7" s="64"/>
      <c r="G7" s="64"/>
      <c r="H7" s="64"/>
      <c r="I7" s="64"/>
      <c r="J7" s="3"/>
      <c r="K7" s="3"/>
      <c r="L7" s="3"/>
      <c r="M7" s="3"/>
      <c r="N7" s="3"/>
      <c r="O7" s="3"/>
    </row>
    <row r="8" spans="1:10" s="3" customFormat="1" ht="18.75">
      <c r="A8" s="65" t="s">
        <v>1</v>
      </c>
      <c r="B8" s="66" t="s">
        <v>97</v>
      </c>
      <c r="C8" s="67" t="s">
        <v>2</v>
      </c>
      <c r="D8" s="67"/>
      <c r="E8" s="66" t="s">
        <v>95</v>
      </c>
      <c r="F8" s="67" t="s">
        <v>93</v>
      </c>
      <c r="G8" s="67"/>
      <c r="H8" s="67"/>
      <c r="I8" s="68"/>
      <c r="J8" s="69" t="s">
        <v>239</v>
      </c>
    </row>
    <row r="9" spans="1:10" s="3" customFormat="1" ht="39" customHeight="1">
      <c r="A9" s="70"/>
      <c r="B9" s="71"/>
      <c r="C9" s="72"/>
      <c r="D9" s="72"/>
      <c r="E9" s="71"/>
      <c r="F9" s="73" t="s">
        <v>89</v>
      </c>
      <c r="G9" s="74"/>
      <c r="H9" s="72" t="s">
        <v>91</v>
      </c>
      <c r="I9" s="73"/>
      <c r="J9" s="71"/>
    </row>
    <row r="10" spans="1:10" s="3" customFormat="1" ht="21.75" customHeight="1">
      <c r="A10" s="70"/>
      <c r="B10" s="71"/>
      <c r="C10" s="48" t="s">
        <v>99</v>
      </c>
      <c r="D10" s="48" t="s">
        <v>100</v>
      </c>
      <c r="E10" s="71"/>
      <c r="F10" s="48" t="s">
        <v>88</v>
      </c>
      <c r="G10" s="75" t="s">
        <v>90</v>
      </c>
      <c r="H10" s="48" t="s">
        <v>94</v>
      </c>
      <c r="I10" s="76" t="s">
        <v>92</v>
      </c>
      <c r="J10" s="71"/>
    </row>
    <row r="11" spans="1:10" s="3" customFormat="1" ht="21.75" customHeight="1" thickBot="1">
      <c r="A11" s="77"/>
      <c r="B11" s="78"/>
      <c r="C11" s="54"/>
      <c r="D11" s="54"/>
      <c r="E11" s="78"/>
      <c r="F11" s="54"/>
      <c r="G11" s="79" t="s">
        <v>263</v>
      </c>
      <c r="H11" s="54"/>
      <c r="I11" s="80"/>
      <c r="J11" s="81"/>
    </row>
    <row r="12" spans="1:10" s="3" customFormat="1" ht="33.75" customHeight="1" thickBot="1">
      <c r="A12" s="82" t="s">
        <v>106</v>
      </c>
      <c r="B12" s="83"/>
      <c r="C12" s="83"/>
      <c r="D12" s="83"/>
      <c r="E12" s="83"/>
      <c r="F12" s="83"/>
      <c r="G12" s="83"/>
      <c r="H12" s="83"/>
      <c r="I12" s="83"/>
      <c r="J12" s="14"/>
    </row>
    <row r="13" spans="1:10" s="3" customFormat="1" ht="24.75" customHeight="1">
      <c r="A13" s="84" t="s">
        <v>96</v>
      </c>
      <c r="B13" s="85"/>
      <c r="C13" s="85"/>
      <c r="D13" s="86"/>
      <c r="E13" s="87"/>
      <c r="F13" s="88">
        <f>F14+F59</f>
        <v>107618.3</v>
      </c>
      <c r="G13" s="88">
        <f>G14+G59</f>
        <v>16539</v>
      </c>
      <c r="H13" s="88">
        <f>H14+H59</f>
        <v>14515.46</v>
      </c>
      <c r="I13" s="89">
        <f>IF(OR(G13=0,H13=0),"",H13/G13)</f>
        <v>0.8776504020799323</v>
      </c>
      <c r="J13" s="14"/>
    </row>
    <row r="14" spans="1:15" s="95" customFormat="1" ht="44.25" customHeight="1">
      <c r="A14" s="90"/>
      <c r="B14" s="91" t="s">
        <v>3</v>
      </c>
      <c r="C14" s="28" t="s">
        <v>5</v>
      </c>
      <c r="D14" s="28"/>
      <c r="E14" s="28"/>
      <c r="F14" s="92">
        <f>F15+F26+F35+F49+F57</f>
        <v>43542</v>
      </c>
      <c r="G14" s="92">
        <f>G15+G26+G35+G49+G57</f>
        <v>5798</v>
      </c>
      <c r="H14" s="92">
        <f>H15+H26+H35+H49+H57</f>
        <v>10432.46</v>
      </c>
      <c r="I14" s="93">
        <f>IF(OR(G14=0,H14=0),"",H14/G14)</f>
        <v>1.7993204553294238</v>
      </c>
      <c r="J14" s="91"/>
      <c r="K14" s="94"/>
      <c r="L14" s="94"/>
      <c r="M14" s="94"/>
      <c r="N14" s="94"/>
      <c r="O14" s="94"/>
    </row>
    <row r="15" spans="1:15" ht="40.5" customHeight="1">
      <c r="A15" s="96"/>
      <c r="B15" s="14" t="s">
        <v>0</v>
      </c>
      <c r="C15" s="29" t="s">
        <v>79</v>
      </c>
      <c r="D15" s="29"/>
      <c r="E15" s="29"/>
      <c r="F15" s="97">
        <f>F16+F23</f>
        <v>26152</v>
      </c>
      <c r="G15" s="97">
        <f>G16+G23</f>
        <v>3050</v>
      </c>
      <c r="H15" s="97">
        <f>H16+H23</f>
        <v>8824.26</v>
      </c>
      <c r="I15" s="98">
        <f aca="true" t="shared" si="0" ref="I15:I97">IF(OR(G15=0,H15=0),"",H15/G15)</f>
        <v>2.8932</v>
      </c>
      <c r="J15" s="14"/>
      <c r="K15" s="3"/>
      <c r="L15" s="3"/>
      <c r="M15" s="3"/>
      <c r="N15" s="3"/>
      <c r="O15" s="3"/>
    </row>
    <row r="16" spans="1:15" ht="129" customHeight="1">
      <c r="A16" s="58">
        <v>1</v>
      </c>
      <c r="B16" s="55" t="s">
        <v>7</v>
      </c>
      <c r="C16" s="48" t="s">
        <v>98</v>
      </c>
      <c r="D16" s="48" t="s">
        <v>153</v>
      </c>
      <c r="E16" s="51" t="s">
        <v>291</v>
      </c>
      <c r="F16" s="45">
        <v>25877</v>
      </c>
      <c r="G16" s="45">
        <v>3000</v>
      </c>
      <c r="H16" s="45">
        <v>8806.26</v>
      </c>
      <c r="I16" s="44">
        <f t="shared" si="0"/>
        <v>2.93542</v>
      </c>
      <c r="J16" s="99" t="s">
        <v>259</v>
      </c>
      <c r="K16" s="3"/>
      <c r="L16" s="3"/>
      <c r="M16" s="3"/>
      <c r="N16" s="3"/>
      <c r="O16" s="3"/>
    </row>
    <row r="17" spans="1:15" ht="39" customHeight="1">
      <c r="A17" s="58"/>
      <c r="B17" s="56"/>
      <c r="C17" s="49"/>
      <c r="D17" s="49"/>
      <c r="E17" s="52"/>
      <c r="F17" s="100"/>
      <c r="G17" s="100"/>
      <c r="H17" s="100"/>
      <c r="I17" s="100"/>
      <c r="J17" s="101"/>
      <c r="K17" s="3"/>
      <c r="L17" s="3"/>
      <c r="M17" s="3"/>
      <c r="N17" s="3"/>
      <c r="O17" s="3"/>
    </row>
    <row r="18" spans="1:15" ht="375" customHeight="1">
      <c r="A18" s="58"/>
      <c r="B18" s="56"/>
      <c r="C18" s="50"/>
      <c r="D18" s="49"/>
      <c r="E18" s="52"/>
      <c r="F18" s="102"/>
      <c r="G18" s="102"/>
      <c r="H18" s="102"/>
      <c r="I18" s="102"/>
      <c r="J18" s="101"/>
      <c r="K18" s="3"/>
      <c r="L18" s="3"/>
      <c r="M18" s="3"/>
      <c r="N18" s="3"/>
      <c r="O18" s="3"/>
    </row>
    <row r="19" spans="1:15" s="2" customFormat="1" ht="77.25" customHeight="1">
      <c r="A19" s="22">
        <v>2</v>
      </c>
      <c r="B19" s="56"/>
      <c r="C19" s="21" t="s">
        <v>154</v>
      </c>
      <c r="D19" s="49"/>
      <c r="E19" s="52"/>
      <c r="F19" s="103">
        <v>17</v>
      </c>
      <c r="G19" s="103">
        <v>4</v>
      </c>
      <c r="H19" s="103">
        <v>0</v>
      </c>
      <c r="I19" s="23">
        <f t="shared" si="0"/>
      </c>
      <c r="J19" s="101"/>
      <c r="K19" s="14"/>
      <c r="L19" s="14"/>
      <c r="M19" s="14"/>
      <c r="N19" s="14"/>
      <c r="O19" s="14"/>
    </row>
    <row r="20" spans="1:15" s="25" customFormat="1" ht="161.25" customHeight="1">
      <c r="A20" s="22"/>
      <c r="B20" s="57"/>
      <c r="C20" s="1" t="s">
        <v>199</v>
      </c>
      <c r="D20" s="50"/>
      <c r="E20" s="53"/>
      <c r="F20" s="104">
        <v>24</v>
      </c>
      <c r="G20" s="104">
        <v>4</v>
      </c>
      <c r="H20" s="104">
        <v>1</v>
      </c>
      <c r="I20" s="17">
        <f t="shared" si="0"/>
        <v>0.25</v>
      </c>
      <c r="J20" s="101"/>
      <c r="K20" s="24"/>
      <c r="L20" s="24"/>
      <c r="M20" s="24"/>
      <c r="N20" s="24"/>
      <c r="O20" s="24"/>
    </row>
    <row r="21" spans="1:15" s="25" customFormat="1" ht="93.75" customHeight="1" hidden="1">
      <c r="A21" s="2"/>
      <c r="B21" s="105"/>
      <c r="C21" s="1"/>
      <c r="D21" s="106"/>
      <c r="E21" s="107"/>
      <c r="F21" s="104"/>
      <c r="G21" s="104"/>
      <c r="H21" s="104"/>
      <c r="I21" s="17"/>
      <c r="J21" s="101"/>
      <c r="K21" s="24"/>
      <c r="L21" s="24"/>
      <c r="M21" s="24"/>
      <c r="N21" s="24"/>
      <c r="O21" s="24"/>
    </row>
    <row r="22" spans="1:15" ht="290.25" customHeight="1">
      <c r="A22" s="16">
        <v>4</v>
      </c>
      <c r="B22" s="18">
        <v>1.2</v>
      </c>
      <c r="C22" s="27" t="s">
        <v>155</v>
      </c>
      <c r="D22" s="108" t="s">
        <v>156</v>
      </c>
      <c r="E22" s="109"/>
      <c r="F22" s="42" t="s">
        <v>186</v>
      </c>
      <c r="G22" s="42" t="s">
        <v>157</v>
      </c>
      <c r="H22" s="42" t="s">
        <v>157</v>
      </c>
      <c r="I22" s="42"/>
      <c r="J22" s="101"/>
      <c r="K22" s="3"/>
      <c r="L22" s="3"/>
      <c r="M22" s="3"/>
      <c r="N22" s="3"/>
      <c r="O22" s="3"/>
    </row>
    <row r="23" spans="1:15" ht="228.75" customHeight="1">
      <c r="A23" s="16">
        <v>5</v>
      </c>
      <c r="B23" s="18">
        <v>1.3</v>
      </c>
      <c r="C23" s="30" t="s">
        <v>158</v>
      </c>
      <c r="D23" s="110" t="s">
        <v>190</v>
      </c>
      <c r="E23" s="111" t="s">
        <v>292</v>
      </c>
      <c r="F23" s="112">
        <v>275</v>
      </c>
      <c r="G23" s="112">
        <v>50</v>
      </c>
      <c r="H23" s="104">
        <v>18</v>
      </c>
      <c r="I23" s="113">
        <f t="shared" si="0"/>
        <v>0.36</v>
      </c>
      <c r="J23" s="114"/>
      <c r="K23" s="3"/>
      <c r="L23" s="3"/>
      <c r="M23" s="3"/>
      <c r="N23" s="3"/>
      <c r="O23" s="3"/>
    </row>
    <row r="24" spans="1:15" ht="206.25" customHeight="1" thickBot="1">
      <c r="A24" s="16">
        <v>6</v>
      </c>
      <c r="B24" s="18" t="s">
        <v>41</v>
      </c>
      <c r="C24" s="30" t="s">
        <v>205</v>
      </c>
      <c r="D24" s="115"/>
      <c r="E24" s="116" t="s">
        <v>270</v>
      </c>
      <c r="F24" s="112">
        <v>558</v>
      </c>
      <c r="G24" s="112">
        <v>104</v>
      </c>
      <c r="H24" s="104">
        <v>18</v>
      </c>
      <c r="I24" s="113">
        <f t="shared" si="0"/>
        <v>0.17307692307692307</v>
      </c>
      <c r="J24" s="117" t="s">
        <v>259</v>
      </c>
      <c r="K24" s="3"/>
      <c r="L24" s="3"/>
      <c r="M24" s="3"/>
      <c r="N24" s="3"/>
      <c r="O24" s="3"/>
    </row>
    <row r="25" spans="1:15" ht="183.75" customHeight="1" thickBot="1">
      <c r="A25" s="16">
        <v>7</v>
      </c>
      <c r="B25" s="18" t="s">
        <v>42</v>
      </c>
      <c r="C25" s="31" t="s">
        <v>204</v>
      </c>
      <c r="D25" s="118"/>
      <c r="E25" s="119" t="s">
        <v>295</v>
      </c>
      <c r="F25" s="112">
        <v>1905</v>
      </c>
      <c r="G25" s="112">
        <v>385</v>
      </c>
      <c r="H25" s="104">
        <v>160</v>
      </c>
      <c r="I25" s="113">
        <f t="shared" si="0"/>
        <v>0.4155844155844156</v>
      </c>
      <c r="J25" s="29" t="s">
        <v>251</v>
      </c>
      <c r="K25" s="3"/>
      <c r="L25" s="3"/>
      <c r="M25" s="3"/>
      <c r="N25" s="3"/>
      <c r="O25" s="3"/>
    </row>
    <row r="26" spans="1:15" ht="46.5" customHeight="1">
      <c r="A26" s="13">
        <v>8</v>
      </c>
      <c r="B26" s="14">
        <v>2</v>
      </c>
      <c r="C26" s="15" t="s">
        <v>136</v>
      </c>
      <c r="D26" s="5"/>
      <c r="E26" s="5"/>
      <c r="F26" s="10">
        <f>F27+F29+F31+F32+F34</f>
        <v>247</v>
      </c>
      <c r="G26" s="10">
        <f>G27+G29+G31+G32+G34</f>
        <v>43</v>
      </c>
      <c r="H26" s="10">
        <f>H27+H29+H31+H32+H34</f>
        <v>0</v>
      </c>
      <c r="I26" s="113">
        <f t="shared" si="0"/>
      </c>
      <c r="J26" s="14"/>
      <c r="K26" s="3"/>
      <c r="L26" s="3"/>
      <c r="M26" s="3"/>
      <c r="N26" s="3"/>
      <c r="O26" s="3"/>
    </row>
    <row r="27" spans="1:15" ht="162.75" customHeight="1">
      <c r="A27" s="13">
        <v>7</v>
      </c>
      <c r="B27" s="2" t="s">
        <v>49</v>
      </c>
      <c r="C27" s="1" t="s">
        <v>101</v>
      </c>
      <c r="D27" s="1" t="s">
        <v>137</v>
      </c>
      <c r="E27" s="1" t="s">
        <v>283</v>
      </c>
      <c r="F27" s="9">
        <v>90</v>
      </c>
      <c r="G27" s="9">
        <v>15</v>
      </c>
      <c r="H27" s="97">
        <v>0</v>
      </c>
      <c r="I27" s="113">
        <f t="shared" si="0"/>
      </c>
      <c r="J27" s="29" t="s">
        <v>252</v>
      </c>
      <c r="K27" s="3"/>
      <c r="L27" s="3"/>
      <c r="M27" s="3"/>
      <c r="N27" s="3"/>
      <c r="O27" s="3"/>
    </row>
    <row r="28" spans="1:15" ht="162.75" customHeight="1">
      <c r="A28" s="13"/>
      <c r="B28" s="22"/>
      <c r="C28" s="21" t="s">
        <v>191</v>
      </c>
      <c r="D28" s="1" t="s">
        <v>192</v>
      </c>
      <c r="E28" s="1"/>
      <c r="F28" s="9" t="s">
        <v>193</v>
      </c>
      <c r="G28" s="9" t="s">
        <v>157</v>
      </c>
      <c r="H28" s="97" t="s">
        <v>157</v>
      </c>
      <c r="I28" s="113">
        <v>0</v>
      </c>
      <c r="J28" s="29" t="s">
        <v>253</v>
      </c>
      <c r="K28" s="3"/>
      <c r="L28" s="3"/>
      <c r="M28" s="3"/>
      <c r="N28" s="3"/>
      <c r="O28" s="3"/>
    </row>
    <row r="29" spans="1:15" ht="150" customHeight="1">
      <c r="A29" s="13">
        <v>8</v>
      </c>
      <c r="B29" s="48" t="s">
        <v>50</v>
      </c>
      <c r="C29" s="46" t="s">
        <v>102</v>
      </c>
      <c r="D29" s="1" t="s">
        <v>138</v>
      </c>
      <c r="E29" s="1" t="s">
        <v>271</v>
      </c>
      <c r="F29" s="9">
        <v>48</v>
      </c>
      <c r="G29" s="9">
        <v>8</v>
      </c>
      <c r="H29" s="97">
        <v>0</v>
      </c>
      <c r="I29" s="113">
        <v>0</v>
      </c>
      <c r="J29" s="29" t="s">
        <v>258</v>
      </c>
      <c r="K29" s="3"/>
      <c r="L29" s="3"/>
      <c r="M29" s="3"/>
      <c r="N29" s="3"/>
      <c r="O29" s="3"/>
    </row>
    <row r="30" spans="1:15" ht="372" customHeight="1">
      <c r="A30" s="13">
        <v>9</v>
      </c>
      <c r="B30" s="50"/>
      <c r="C30" s="47"/>
      <c r="D30" s="31" t="s">
        <v>159</v>
      </c>
      <c r="E30" s="1" t="s">
        <v>299</v>
      </c>
      <c r="F30" s="9" t="s">
        <v>186</v>
      </c>
      <c r="G30" s="9" t="s">
        <v>157</v>
      </c>
      <c r="H30" s="97" t="s">
        <v>157</v>
      </c>
      <c r="I30" s="113">
        <v>0</v>
      </c>
      <c r="J30" s="29" t="s">
        <v>254</v>
      </c>
      <c r="K30" s="3"/>
      <c r="L30" s="3"/>
      <c r="M30" s="3"/>
      <c r="N30" s="3"/>
      <c r="O30" s="3"/>
    </row>
    <row r="31" spans="1:15" ht="273.75" customHeight="1">
      <c r="A31" s="13">
        <v>10</v>
      </c>
      <c r="B31" s="55">
        <v>2.3</v>
      </c>
      <c r="C31" s="46" t="s">
        <v>160</v>
      </c>
      <c r="D31" s="30" t="s">
        <v>161</v>
      </c>
      <c r="E31" s="48" t="s">
        <v>272</v>
      </c>
      <c r="F31" s="9">
        <v>25</v>
      </c>
      <c r="G31" s="9">
        <v>5</v>
      </c>
      <c r="H31" s="97">
        <v>0</v>
      </c>
      <c r="I31" s="113">
        <f t="shared" si="0"/>
      </c>
      <c r="J31" s="29" t="s">
        <v>254</v>
      </c>
      <c r="K31" s="3"/>
      <c r="L31" s="3"/>
      <c r="M31" s="3"/>
      <c r="N31" s="3"/>
      <c r="O31" s="3"/>
    </row>
    <row r="32" spans="1:15" ht="246" customHeight="1">
      <c r="A32" s="13">
        <v>12</v>
      </c>
      <c r="B32" s="102"/>
      <c r="C32" s="47"/>
      <c r="D32" s="31" t="s">
        <v>162</v>
      </c>
      <c r="E32" s="50"/>
      <c r="F32" s="9">
        <v>64</v>
      </c>
      <c r="G32" s="9">
        <v>10</v>
      </c>
      <c r="H32" s="97">
        <v>0</v>
      </c>
      <c r="I32" s="113">
        <v>0</v>
      </c>
      <c r="J32" s="29" t="s">
        <v>254</v>
      </c>
      <c r="K32" s="3"/>
      <c r="L32" s="3"/>
      <c r="M32" s="3"/>
      <c r="N32" s="3"/>
      <c r="O32" s="3"/>
    </row>
    <row r="33" spans="1:15" ht="150" customHeight="1">
      <c r="A33" s="13">
        <v>13</v>
      </c>
      <c r="B33" s="2">
        <v>2.4</v>
      </c>
      <c r="C33" s="60" t="s">
        <v>163</v>
      </c>
      <c r="D33" s="30" t="s">
        <v>163</v>
      </c>
      <c r="E33" s="1" t="s">
        <v>300</v>
      </c>
      <c r="F33" s="9" t="s">
        <v>186</v>
      </c>
      <c r="G33" s="9" t="s">
        <v>157</v>
      </c>
      <c r="H33" s="97" t="s">
        <v>157</v>
      </c>
      <c r="I33" s="98">
        <v>1</v>
      </c>
      <c r="J33" s="2" t="s">
        <v>244</v>
      </c>
      <c r="K33" s="3"/>
      <c r="L33" s="3"/>
      <c r="M33" s="3"/>
      <c r="N33" s="3"/>
      <c r="O33" s="3"/>
    </row>
    <row r="34" spans="1:15" ht="150" customHeight="1">
      <c r="A34" s="13"/>
      <c r="B34" s="2"/>
      <c r="C34" s="61"/>
      <c r="D34" s="30" t="s">
        <v>257</v>
      </c>
      <c r="E34" s="1" t="s">
        <v>273</v>
      </c>
      <c r="F34" s="9">
        <v>20</v>
      </c>
      <c r="G34" s="9">
        <v>5</v>
      </c>
      <c r="H34" s="97">
        <v>0</v>
      </c>
      <c r="I34" s="98"/>
      <c r="J34" s="2"/>
      <c r="K34" s="3"/>
      <c r="L34" s="3"/>
      <c r="M34" s="3"/>
      <c r="N34" s="3"/>
      <c r="O34" s="3"/>
    </row>
    <row r="35" spans="1:15" ht="38.25" customHeight="1">
      <c r="A35" s="120">
        <v>14</v>
      </c>
      <c r="B35" s="14" t="s">
        <v>54</v>
      </c>
      <c r="C35" s="29" t="s">
        <v>83</v>
      </c>
      <c r="D35" s="29"/>
      <c r="E35" s="29"/>
      <c r="F35" s="97">
        <f>F39+F40+F44+F45+F41</f>
        <v>10219</v>
      </c>
      <c r="G35" s="97">
        <f>G39+G40+G44+G45+G41</f>
        <v>1450</v>
      </c>
      <c r="H35" s="97">
        <f>H39+H40+H44+H45+H41</f>
        <v>1545.9</v>
      </c>
      <c r="I35" s="98">
        <f t="shared" si="0"/>
        <v>1.0661379310344827</v>
      </c>
      <c r="J35" s="14"/>
      <c r="K35" s="3"/>
      <c r="L35" s="3"/>
      <c r="M35" s="3"/>
      <c r="N35" s="3"/>
      <c r="O35" s="3"/>
    </row>
    <row r="36" spans="1:15" ht="19.5" customHeight="1" hidden="1">
      <c r="A36" s="13">
        <v>16</v>
      </c>
      <c r="B36" s="2" t="s">
        <v>63</v>
      </c>
      <c r="C36" s="6" t="s">
        <v>80</v>
      </c>
      <c r="D36" s="6"/>
      <c r="E36" s="6"/>
      <c r="F36" s="9"/>
      <c r="G36" s="9"/>
      <c r="H36" s="97"/>
      <c r="I36" s="98">
        <f t="shared" si="0"/>
      </c>
      <c r="J36" s="14"/>
      <c r="K36" s="3"/>
      <c r="L36" s="3"/>
      <c r="M36" s="3"/>
      <c r="N36" s="3"/>
      <c r="O36" s="3"/>
    </row>
    <row r="37" spans="1:15" ht="37.5" hidden="1">
      <c r="A37" s="13">
        <v>17</v>
      </c>
      <c r="B37" s="2" t="s">
        <v>64</v>
      </c>
      <c r="C37" s="1" t="s">
        <v>76</v>
      </c>
      <c r="D37" s="1"/>
      <c r="E37" s="1"/>
      <c r="F37" s="9"/>
      <c r="G37" s="9"/>
      <c r="H37" s="97"/>
      <c r="I37" s="98">
        <f t="shared" si="0"/>
      </c>
      <c r="J37" s="14"/>
      <c r="K37" s="3"/>
      <c r="L37" s="3"/>
      <c r="M37" s="3"/>
      <c r="N37" s="3"/>
      <c r="O37" s="3"/>
    </row>
    <row r="38" spans="1:15" ht="112.5" hidden="1">
      <c r="A38" s="13">
        <v>18</v>
      </c>
      <c r="B38" s="2" t="s">
        <v>65</v>
      </c>
      <c r="C38" s="1" t="s">
        <v>77</v>
      </c>
      <c r="D38" s="1"/>
      <c r="E38" s="1"/>
      <c r="F38" s="9"/>
      <c r="G38" s="9"/>
      <c r="H38" s="97"/>
      <c r="I38" s="98">
        <f t="shared" si="0"/>
      </c>
      <c r="J38" s="14"/>
      <c r="K38" s="3"/>
      <c r="L38" s="3"/>
      <c r="M38" s="3"/>
      <c r="N38" s="3"/>
      <c r="O38" s="3"/>
    </row>
    <row r="39" spans="1:15" ht="105" customHeight="1" hidden="1">
      <c r="A39" s="13"/>
      <c r="B39" s="121"/>
      <c r="C39" s="1"/>
      <c r="D39" s="1"/>
      <c r="E39" s="1"/>
      <c r="F39" s="9"/>
      <c r="G39" s="9"/>
      <c r="H39" s="97"/>
      <c r="I39" s="98"/>
      <c r="J39" s="14"/>
      <c r="K39" s="3"/>
      <c r="L39" s="3"/>
      <c r="M39" s="3"/>
      <c r="N39" s="3"/>
      <c r="O39" s="3"/>
    </row>
    <row r="40" spans="1:15" ht="156" customHeight="1">
      <c r="A40" s="13">
        <v>16</v>
      </c>
      <c r="B40" s="121" t="s">
        <v>139</v>
      </c>
      <c r="C40" s="1" t="s">
        <v>74</v>
      </c>
      <c r="D40" s="1" t="s">
        <v>124</v>
      </c>
      <c r="E40" s="1" t="s">
        <v>298</v>
      </c>
      <c r="F40" s="9">
        <v>2355</v>
      </c>
      <c r="G40" s="9">
        <v>400</v>
      </c>
      <c r="H40" s="97">
        <v>191</v>
      </c>
      <c r="I40" s="98">
        <f t="shared" si="0"/>
        <v>0.4775</v>
      </c>
      <c r="J40" s="29" t="s">
        <v>235</v>
      </c>
      <c r="K40" s="3"/>
      <c r="L40" s="3"/>
      <c r="M40" s="3"/>
      <c r="N40" s="3"/>
      <c r="O40" s="3"/>
    </row>
    <row r="41" spans="1:15" ht="175.5" customHeight="1">
      <c r="A41" s="13"/>
      <c r="B41" s="121" t="s">
        <v>140</v>
      </c>
      <c r="C41" s="1" t="s">
        <v>200</v>
      </c>
      <c r="D41" s="1" t="s">
        <v>201</v>
      </c>
      <c r="E41" s="122" t="s">
        <v>284</v>
      </c>
      <c r="F41" s="9">
        <v>1050</v>
      </c>
      <c r="G41" s="9">
        <v>250</v>
      </c>
      <c r="H41" s="97">
        <v>0</v>
      </c>
      <c r="I41" s="98">
        <v>0</v>
      </c>
      <c r="J41" s="29" t="s">
        <v>252</v>
      </c>
      <c r="K41" s="3"/>
      <c r="L41" s="3"/>
      <c r="M41" s="3"/>
      <c r="N41" s="3"/>
      <c r="O41" s="3"/>
    </row>
    <row r="42" spans="1:15" ht="222" customHeight="1">
      <c r="A42" s="13"/>
      <c r="B42" s="121" t="s">
        <v>141</v>
      </c>
      <c r="C42" s="1" t="s">
        <v>206</v>
      </c>
      <c r="D42" s="1" t="s">
        <v>208</v>
      </c>
      <c r="E42" s="1" t="s">
        <v>281</v>
      </c>
      <c r="F42" s="17">
        <v>1.1</v>
      </c>
      <c r="G42" s="17">
        <v>1.1</v>
      </c>
      <c r="H42" s="17">
        <v>1.1</v>
      </c>
      <c r="I42" s="98">
        <v>1</v>
      </c>
      <c r="J42" s="29" t="s">
        <v>252</v>
      </c>
      <c r="K42" s="3"/>
      <c r="L42" s="3"/>
      <c r="M42" s="3"/>
      <c r="N42" s="3"/>
      <c r="O42" s="3"/>
    </row>
    <row r="43" spans="1:15" ht="237" customHeight="1" thickBot="1">
      <c r="A43" s="13"/>
      <c r="B43" s="121" t="s">
        <v>202</v>
      </c>
      <c r="C43" s="1" t="s">
        <v>207</v>
      </c>
      <c r="D43" s="1" t="s">
        <v>209</v>
      </c>
      <c r="E43" s="123" t="s">
        <v>285</v>
      </c>
      <c r="F43" s="17">
        <v>1.07</v>
      </c>
      <c r="G43" s="17">
        <v>1.07</v>
      </c>
      <c r="H43" s="17">
        <v>1.22</v>
      </c>
      <c r="I43" s="98">
        <f>IF(OR(G43=0,H43=0),"",H43/G43)</f>
        <v>1.1401869158878504</v>
      </c>
      <c r="J43" s="29" t="s">
        <v>252</v>
      </c>
      <c r="K43" s="3"/>
      <c r="L43" s="3"/>
      <c r="M43" s="3"/>
      <c r="N43" s="3"/>
      <c r="O43" s="3"/>
    </row>
    <row r="44" spans="1:15" ht="330" customHeight="1" thickBot="1">
      <c r="A44" s="13">
        <v>17</v>
      </c>
      <c r="B44" s="121" t="s">
        <v>210</v>
      </c>
      <c r="C44" s="7" t="s">
        <v>81</v>
      </c>
      <c r="D44" s="7" t="s">
        <v>142</v>
      </c>
      <c r="E44" s="123" t="s">
        <v>286</v>
      </c>
      <c r="F44" s="9">
        <v>1743</v>
      </c>
      <c r="G44" s="9">
        <v>300</v>
      </c>
      <c r="H44" s="97">
        <v>1323</v>
      </c>
      <c r="I44" s="98">
        <f t="shared" si="0"/>
        <v>4.41</v>
      </c>
      <c r="J44" s="29" t="s">
        <v>252</v>
      </c>
      <c r="K44" s="3"/>
      <c r="L44" s="3"/>
      <c r="M44" s="3"/>
      <c r="N44" s="3"/>
      <c r="O44" s="3"/>
    </row>
    <row r="45" spans="1:17" ht="129.75" customHeight="1">
      <c r="A45" s="13">
        <v>18</v>
      </c>
      <c r="B45" s="121" t="s">
        <v>211</v>
      </c>
      <c r="C45" s="1" t="s">
        <v>103</v>
      </c>
      <c r="D45" s="1" t="s">
        <v>125</v>
      </c>
      <c r="E45" s="1" t="s">
        <v>287</v>
      </c>
      <c r="F45" s="9">
        <v>5071</v>
      </c>
      <c r="G45" s="9">
        <v>500</v>
      </c>
      <c r="H45" s="97">
        <v>31.9</v>
      </c>
      <c r="I45" s="98">
        <f t="shared" si="0"/>
        <v>0.0638</v>
      </c>
      <c r="J45" s="29" t="s">
        <v>252</v>
      </c>
      <c r="K45" s="3"/>
      <c r="L45" s="3"/>
      <c r="M45" s="3"/>
      <c r="N45" s="3"/>
      <c r="O45" s="3"/>
      <c r="Q45" s="4" t="s">
        <v>85</v>
      </c>
    </row>
    <row r="46" spans="1:15" ht="183.75" customHeight="1" thickBot="1">
      <c r="A46" s="13"/>
      <c r="B46" s="121" t="s">
        <v>212</v>
      </c>
      <c r="C46" s="1" t="s">
        <v>215</v>
      </c>
      <c r="D46" s="1" t="s">
        <v>236</v>
      </c>
      <c r="E46" s="123" t="s">
        <v>288</v>
      </c>
      <c r="F46" s="17">
        <v>1.05</v>
      </c>
      <c r="G46" s="17">
        <v>1.05</v>
      </c>
      <c r="H46" s="17">
        <v>1.01</v>
      </c>
      <c r="I46" s="98">
        <v>0</v>
      </c>
      <c r="J46" s="29" t="s">
        <v>252</v>
      </c>
      <c r="K46" s="3"/>
      <c r="L46" s="3"/>
      <c r="M46" s="3"/>
      <c r="N46" s="3"/>
      <c r="O46" s="3"/>
    </row>
    <row r="47" spans="1:15" ht="101.25" customHeight="1" thickBot="1">
      <c r="A47" s="13"/>
      <c r="B47" s="121" t="s">
        <v>213</v>
      </c>
      <c r="C47" s="1" t="s">
        <v>216</v>
      </c>
      <c r="D47" s="124" t="s">
        <v>218</v>
      </c>
      <c r="E47" s="125"/>
      <c r="F47" s="17">
        <v>1.05</v>
      </c>
      <c r="G47" s="17">
        <v>1.03</v>
      </c>
      <c r="H47" s="17">
        <v>0</v>
      </c>
      <c r="I47" s="98">
        <f t="shared" si="0"/>
      </c>
      <c r="J47" s="29" t="s">
        <v>254</v>
      </c>
      <c r="K47" s="3"/>
      <c r="L47" s="3"/>
      <c r="M47" s="3"/>
      <c r="N47" s="3"/>
      <c r="O47" s="3"/>
    </row>
    <row r="48" spans="1:15" ht="186.75" customHeight="1">
      <c r="A48" s="13"/>
      <c r="B48" s="121" t="s">
        <v>214</v>
      </c>
      <c r="C48" s="1" t="s">
        <v>217</v>
      </c>
      <c r="D48" s="126" t="s">
        <v>219</v>
      </c>
      <c r="E48" s="127"/>
      <c r="F48" s="9" t="s">
        <v>157</v>
      </c>
      <c r="G48" s="9" t="s">
        <v>157</v>
      </c>
      <c r="H48" s="97" t="s">
        <v>231</v>
      </c>
      <c r="I48" s="98"/>
      <c r="J48" s="29" t="s">
        <v>254</v>
      </c>
      <c r="K48" s="3"/>
      <c r="L48" s="3"/>
      <c r="M48" s="3"/>
      <c r="N48" s="3"/>
      <c r="O48" s="3"/>
    </row>
    <row r="49" spans="1:15" ht="101.25" customHeight="1">
      <c r="A49" s="120">
        <v>19</v>
      </c>
      <c r="B49" s="14">
        <v>4</v>
      </c>
      <c r="C49" s="29" t="s">
        <v>78</v>
      </c>
      <c r="D49" s="29"/>
      <c r="E49" s="29"/>
      <c r="F49" s="97">
        <f>+F50+F51+F56</f>
        <v>1138</v>
      </c>
      <c r="G49" s="97">
        <f>+G50+G51</f>
        <v>255</v>
      </c>
      <c r="H49" s="97">
        <f>+H50+H51</f>
        <v>62.3</v>
      </c>
      <c r="I49" s="98">
        <f t="shared" si="0"/>
        <v>0.24431372549019606</v>
      </c>
      <c r="J49" s="14"/>
      <c r="K49" s="3"/>
      <c r="L49" s="3"/>
      <c r="M49" s="3"/>
      <c r="N49" s="3"/>
      <c r="O49" s="3"/>
    </row>
    <row r="50" spans="1:15" ht="101.25" customHeight="1">
      <c r="A50" s="13">
        <v>20</v>
      </c>
      <c r="B50" s="2" t="s">
        <v>63</v>
      </c>
      <c r="C50" s="8" t="s">
        <v>82</v>
      </c>
      <c r="D50" s="8" t="s">
        <v>126</v>
      </c>
      <c r="E50" s="8" t="s">
        <v>297</v>
      </c>
      <c r="F50" s="11">
        <v>493</v>
      </c>
      <c r="G50" s="9">
        <v>105</v>
      </c>
      <c r="H50" s="97">
        <v>13.3</v>
      </c>
      <c r="I50" s="98">
        <f t="shared" si="0"/>
        <v>0.12666666666666668</v>
      </c>
      <c r="J50" s="29" t="s">
        <v>237</v>
      </c>
      <c r="K50" s="3"/>
      <c r="L50" s="3"/>
      <c r="M50" s="3"/>
      <c r="N50" s="3"/>
      <c r="O50" s="3"/>
    </row>
    <row r="51" spans="1:15" ht="110.25" customHeight="1">
      <c r="A51" s="13">
        <v>21</v>
      </c>
      <c r="B51" s="121" t="s">
        <v>220</v>
      </c>
      <c r="C51" s="32" t="s">
        <v>84</v>
      </c>
      <c r="D51" s="8" t="s">
        <v>150</v>
      </c>
      <c r="E51" s="128" t="s">
        <v>296</v>
      </c>
      <c r="F51" s="12">
        <v>645</v>
      </c>
      <c r="G51" s="9">
        <v>150</v>
      </c>
      <c r="H51" s="97">
        <v>49</v>
      </c>
      <c r="I51" s="98">
        <f t="shared" si="0"/>
        <v>0.32666666666666666</v>
      </c>
      <c r="J51" s="29" t="s">
        <v>247</v>
      </c>
      <c r="K51" s="3"/>
      <c r="L51" s="3"/>
      <c r="M51" s="3"/>
      <c r="N51" s="3"/>
      <c r="O51" s="3"/>
    </row>
    <row r="52" spans="1:15" ht="347.25" customHeight="1">
      <c r="A52" s="13"/>
      <c r="B52" s="121" t="s">
        <v>221</v>
      </c>
      <c r="C52" s="32" t="s">
        <v>224</v>
      </c>
      <c r="D52" s="20" t="s">
        <v>227</v>
      </c>
      <c r="E52" s="6" t="s">
        <v>264</v>
      </c>
      <c r="F52" s="12" t="s">
        <v>256</v>
      </c>
      <c r="G52" s="9">
        <v>10</v>
      </c>
      <c r="H52" s="97"/>
      <c r="I52" s="98">
        <f t="shared" si="0"/>
      </c>
      <c r="J52" s="29" t="s">
        <v>251</v>
      </c>
      <c r="K52" s="3"/>
      <c r="L52" s="3"/>
      <c r="M52" s="3"/>
      <c r="N52" s="3"/>
      <c r="O52" s="3"/>
    </row>
    <row r="53" spans="1:15" ht="201.75" customHeight="1">
      <c r="A53" s="13"/>
      <c r="B53" s="121" t="s">
        <v>222</v>
      </c>
      <c r="C53" s="32" t="s">
        <v>225</v>
      </c>
      <c r="D53" s="20" t="s">
        <v>228</v>
      </c>
      <c r="E53" s="6" t="s">
        <v>294</v>
      </c>
      <c r="F53" s="17">
        <v>1.03</v>
      </c>
      <c r="G53" s="17">
        <v>1.02</v>
      </c>
      <c r="H53" s="129">
        <v>1.02</v>
      </c>
      <c r="I53" s="98">
        <f t="shared" si="0"/>
        <v>1</v>
      </c>
      <c r="J53" s="29" t="s">
        <v>280</v>
      </c>
      <c r="K53" s="3"/>
      <c r="L53" s="3"/>
      <c r="M53" s="3"/>
      <c r="N53" s="3"/>
      <c r="O53" s="3"/>
    </row>
    <row r="54" spans="1:15" ht="194.25" customHeight="1">
      <c r="A54" s="130"/>
      <c r="B54" s="131" t="s">
        <v>223</v>
      </c>
      <c r="C54" s="33" t="s">
        <v>226</v>
      </c>
      <c r="D54" s="8" t="s">
        <v>250</v>
      </c>
      <c r="E54" s="132" t="s">
        <v>293</v>
      </c>
      <c r="F54" s="12" t="s">
        <v>229</v>
      </c>
      <c r="G54" s="9" t="s">
        <v>157</v>
      </c>
      <c r="H54" s="97" t="s">
        <v>157</v>
      </c>
      <c r="I54" s="98">
        <v>1</v>
      </c>
      <c r="J54" s="29" t="s">
        <v>280</v>
      </c>
      <c r="K54" s="3"/>
      <c r="L54" s="3"/>
      <c r="M54" s="3"/>
      <c r="N54" s="3"/>
      <c r="O54" s="3"/>
    </row>
    <row r="55" spans="1:15" ht="152.25" customHeight="1">
      <c r="A55" s="133"/>
      <c r="B55" s="134" t="s">
        <v>232</v>
      </c>
      <c r="C55" s="34" t="s">
        <v>84</v>
      </c>
      <c r="D55" s="26" t="s">
        <v>233</v>
      </c>
      <c r="E55" s="6" t="s">
        <v>277</v>
      </c>
      <c r="F55" s="12" t="s">
        <v>230</v>
      </c>
      <c r="G55" s="12" t="s">
        <v>230</v>
      </c>
      <c r="H55" s="97"/>
      <c r="I55" s="98">
        <v>1</v>
      </c>
      <c r="J55" s="29" t="s">
        <v>251</v>
      </c>
      <c r="K55" s="3"/>
      <c r="L55" s="3"/>
      <c r="M55" s="3"/>
      <c r="N55" s="3"/>
      <c r="O55" s="3"/>
    </row>
    <row r="56" spans="1:15" ht="110.25" customHeight="1" hidden="1">
      <c r="A56" s="13"/>
      <c r="B56" s="121"/>
      <c r="C56" s="32"/>
      <c r="D56" s="20"/>
      <c r="E56" s="6"/>
      <c r="F56" s="12"/>
      <c r="G56" s="9"/>
      <c r="H56" s="97"/>
      <c r="I56" s="98"/>
      <c r="J56" s="14"/>
      <c r="K56" s="3"/>
      <c r="L56" s="3"/>
      <c r="M56" s="3"/>
      <c r="N56" s="3"/>
      <c r="O56" s="3"/>
    </row>
    <row r="57" spans="1:15" ht="110.25" customHeight="1">
      <c r="A57" s="13">
        <v>22</v>
      </c>
      <c r="B57" s="2">
        <v>5</v>
      </c>
      <c r="C57" s="35" t="s">
        <v>164</v>
      </c>
      <c r="D57" s="20"/>
      <c r="E57" s="6"/>
      <c r="F57" s="19">
        <v>5786</v>
      </c>
      <c r="G57" s="19">
        <v>1000</v>
      </c>
      <c r="H57" s="19">
        <v>0</v>
      </c>
      <c r="I57" s="98">
        <f t="shared" si="0"/>
      </c>
      <c r="J57" s="14"/>
      <c r="K57" s="3"/>
      <c r="L57" s="3"/>
      <c r="M57" s="3"/>
      <c r="N57" s="3"/>
      <c r="O57" s="3"/>
    </row>
    <row r="58" spans="1:15" ht="138.75" customHeight="1">
      <c r="A58" s="13">
        <v>23</v>
      </c>
      <c r="B58" s="2">
        <v>5.1</v>
      </c>
      <c r="C58" s="30" t="s">
        <v>165</v>
      </c>
      <c r="D58" s="31" t="s">
        <v>166</v>
      </c>
      <c r="E58" s="6" t="s">
        <v>267</v>
      </c>
      <c r="F58" s="12">
        <v>5786</v>
      </c>
      <c r="G58" s="9">
        <v>1000</v>
      </c>
      <c r="H58" s="97">
        <v>0</v>
      </c>
      <c r="I58" s="98">
        <f t="shared" si="0"/>
      </c>
      <c r="J58" s="29" t="s">
        <v>238</v>
      </c>
      <c r="K58" s="3"/>
      <c r="L58" s="3"/>
      <c r="M58" s="3"/>
      <c r="N58" s="3"/>
      <c r="O58" s="3"/>
    </row>
    <row r="59" spans="1:15" s="136" customFormat="1" ht="38.25" customHeight="1">
      <c r="A59" s="135">
        <v>24</v>
      </c>
      <c r="B59" s="91" t="s">
        <v>4</v>
      </c>
      <c r="C59" s="28" t="s">
        <v>6</v>
      </c>
      <c r="D59" s="28"/>
      <c r="E59" s="28"/>
      <c r="F59" s="92">
        <f>F62+F65+F101+F113</f>
        <v>64076.3</v>
      </c>
      <c r="G59" s="92">
        <f>G62+G65+G101+G113</f>
        <v>10741</v>
      </c>
      <c r="H59" s="92">
        <f>H62+H65+H101+H113</f>
        <v>4083</v>
      </c>
      <c r="I59" s="93">
        <f>IF(OR(G59=0,H59=0),"",H59/G59)</f>
        <v>0.3801322037054278</v>
      </c>
      <c r="J59" s="91"/>
      <c r="K59" s="94"/>
      <c r="L59" s="94"/>
      <c r="M59" s="94"/>
      <c r="N59" s="94"/>
      <c r="O59" s="94"/>
    </row>
    <row r="60" spans="1:15" s="136" customFormat="1" ht="21" hidden="1">
      <c r="A60" s="137" t="s">
        <v>113</v>
      </c>
      <c r="B60" s="138"/>
      <c r="C60" s="139"/>
      <c r="D60" s="28"/>
      <c r="E60" s="28"/>
      <c r="F60" s="92"/>
      <c r="G60" s="92"/>
      <c r="H60" s="92"/>
      <c r="I60" s="93"/>
      <c r="J60" s="91"/>
      <c r="K60" s="94"/>
      <c r="L60" s="94"/>
      <c r="M60" s="94"/>
      <c r="N60" s="94"/>
      <c r="O60" s="94"/>
    </row>
    <row r="61" spans="1:15" s="136" customFormat="1" ht="21" hidden="1">
      <c r="A61" s="137" t="s">
        <v>114</v>
      </c>
      <c r="B61" s="138"/>
      <c r="C61" s="139"/>
      <c r="D61" s="28"/>
      <c r="E61" s="28"/>
      <c r="F61" s="92"/>
      <c r="G61" s="92"/>
      <c r="H61" s="92"/>
      <c r="I61" s="93"/>
      <c r="J61" s="91"/>
      <c r="K61" s="94"/>
      <c r="L61" s="94"/>
      <c r="M61" s="94"/>
      <c r="N61" s="94"/>
      <c r="O61" s="94"/>
    </row>
    <row r="62" spans="1:15" s="136" customFormat="1" ht="51" customHeight="1">
      <c r="A62" s="140">
        <v>25</v>
      </c>
      <c r="B62" s="91" t="s">
        <v>0</v>
      </c>
      <c r="C62" s="36" t="s">
        <v>143</v>
      </c>
      <c r="D62" s="28"/>
      <c r="E62" s="28"/>
      <c r="F62" s="92">
        <f>F63+F64</f>
        <v>1679</v>
      </c>
      <c r="G62" s="92">
        <f>G63+G64</f>
        <v>1562</v>
      </c>
      <c r="H62" s="92">
        <f>H63+H64</f>
        <v>0</v>
      </c>
      <c r="I62" s="98">
        <f t="shared" si="0"/>
      </c>
      <c r="J62" s="2"/>
      <c r="K62" s="94"/>
      <c r="L62" s="94"/>
      <c r="M62" s="94"/>
      <c r="N62" s="94"/>
      <c r="O62" s="94"/>
    </row>
    <row r="63" spans="1:15" s="136" customFormat="1" ht="85.5" customHeight="1">
      <c r="A63" s="140">
        <v>26</v>
      </c>
      <c r="B63" s="141" t="s">
        <v>144</v>
      </c>
      <c r="C63" s="31" t="s">
        <v>13</v>
      </c>
      <c r="D63" s="142" t="s">
        <v>167</v>
      </c>
      <c r="E63" s="142"/>
      <c r="F63" s="143">
        <v>1562</v>
      </c>
      <c r="G63" s="143">
        <v>1562</v>
      </c>
      <c r="H63" s="143">
        <v>0</v>
      </c>
      <c r="I63" s="98">
        <v>0</v>
      </c>
      <c r="J63" s="2"/>
      <c r="K63" s="94"/>
      <c r="L63" s="94"/>
      <c r="M63" s="94"/>
      <c r="N63" s="94"/>
      <c r="O63" s="94"/>
    </row>
    <row r="64" spans="1:15" s="136" customFormat="1" ht="105" customHeight="1">
      <c r="A64" s="140">
        <v>27</v>
      </c>
      <c r="B64" s="141" t="s">
        <v>145</v>
      </c>
      <c r="C64" s="37" t="s">
        <v>168</v>
      </c>
      <c r="D64" s="142" t="s">
        <v>146</v>
      </c>
      <c r="E64" s="2"/>
      <c r="F64" s="143">
        <v>117</v>
      </c>
      <c r="G64" s="143">
        <v>0</v>
      </c>
      <c r="H64" s="92">
        <v>0</v>
      </c>
      <c r="I64" s="98">
        <v>0</v>
      </c>
      <c r="J64" s="2"/>
      <c r="K64" s="94"/>
      <c r="L64" s="94"/>
      <c r="M64" s="94"/>
      <c r="N64" s="94"/>
      <c r="O64" s="94"/>
    </row>
    <row r="65" spans="1:15" s="145" customFormat="1" ht="19.5" thickBot="1">
      <c r="A65" s="144">
        <v>28</v>
      </c>
      <c r="B65" s="14" t="s">
        <v>46</v>
      </c>
      <c r="C65" s="29" t="s">
        <v>12</v>
      </c>
      <c r="D65" s="29"/>
      <c r="E65" s="29"/>
      <c r="F65" s="97">
        <f>F78+F80+F82+F83+F86+F95+F98</f>
        <v>44524</v>
      </c>
      <c r="G65" s="97">
        <f>G78+G80+G82+G83+G86+G95+G98</f>
        <v>8929</v>
      </c>
      <c r="H65" s="97">
        <f>H78+H80+H82+H83+H86+H95+H98</f>
        <v>2247</v>
      </c>
      <c r="I65" s="98">
        <f t="shared" si="0"/>
        <v>0.251651920707806</v>
      </c>
      <c r="J65" s="14"/>
      <c r="K65" s="3"/>
      <c r="L65" s="3"/>
      <c r="M65" s="3"/>
      <c r="N65" s="3"/>
      <c r="O65" s="3"/>
    </row>
    <row r="66" spans="1:10" ht="59.25" customHeight="1" hidden="1">
      <c r="A66" s="13">
        <v>32</v>
      </c>
      <c r="B66" s="2" t="s">
        <v>7</v>
      </c>
      <c r="C66" s="1" t="s">
        <v>13</v>
      </c>
      <c r="D66" s="1" t="s">
        <v>127</v>
      </c>
      <c r="E66" s="1"/>
      <c r="F66" s="9">
        <v>0</v>
      </c>
      <c r="G66" s="9">
        <v>0</v>
      </c>
      <c r="H66" s="9">
        <v>0</v>
      </c>
      <c r="I66" s="146">
        <v>0</v>
      </c>
      <c r="J66" s="2"/>
    </row>
    <row r="67" spans="1:10" ht="18.75" customHeight="1" hidden="1">
      <c r="A67" s="13">
        <v>33</v>
      </c>
      <c r="B67" s="2" t="s">
        <v>14</v>
      </c>
      <c r="C67" s="1" t="s">
        <v>15</v>
      </c>
      <c r="D67" s="1"/>
      <c r="E67" s="1"/>
      <c r="F67" s="9"/>
      <c r="G67" s="9"/>
      <c r="H67" s="9"/>
      <c r="I67" s="146">
        <f t="shared" si="0"/>
      </c>
      <c r="J67" s="2"/>
    </row>
    <row r="68" spans="1:10" ht="112.5" customHeight="1" hidden="1">
      <c r="A68" s="13">
        <v>34</v>
      </c>
      <c r="B68" s="2" t="s">
        <v>39</v>
      </c>
      <c r="C68" s="1" t="s">
        <v>28</v>
      </c>
      <c r="D68" s="1"/>
      <c r="E68" s="1"/>
      <c r="F68" s="9"/>
      <c r="G68" s="9"/>
      <c r="H68" s="9"/>
      <c r="I68" s="146">
        <f t="shared" si="0"/>
      </c>
      <c r="J68" s="2"/>
    </row>
    <row r="69" spans="1:10" ht="135.75" customHeight="1" hidden="1">
      <c r="A69" s="13">
        <v>35</v>
      </c>
      <c r="B69" s="2" t="s">
        <v>41</v>
      </c>
      <c r="C69" s="1" t="s">
        <v>40</v>
      </c>
      <c r="D69" s="1"/>
      <c r="E69" s="1"/>
      <c r="F69" s="9"/>
      <c r="G69" s="9"/>
      <c r="H69" s="9"/>
      <c r="I69" s="146">
        <f t="shared" si="0"/>
      </c>
      <c r="J69" s="2"/>
    </row>
    <row r="70" spans="1:10" ht="94.5" hidden="1" thickBot="1">
      <c r="A70" s="13">
        <v>36</v>
      </c>
      <c r="B70" s="2" t="s">
        <v>42</v>
      </c>
      <c r="C70" s="1" t="s">
        <v>71</v>
      </c>
      <c r="D70" s="1"/>
      <c r="E70" s="1"/>
      <c r="F70" s="9"/>
      <c r="G70" s="9"/>
      <c r="H70" s="9"/>
      <c r="I70" s="146">
        <f t="shared" si="0"/>
      </c>
      <c r="J70" s="2"/>
    </row>
    <row r="71" spans="1:10" ht="38.25" hidden="1" thickBot="1">
      <c r="A71" s="13">
        <v>37</v>
      </c>
      <c r="B71" s="2" t="s">
        <v>43</v>
      </c>
      <c r="C71" s="1" t="s">
        <v>25</v>
      </c>
      <c r="D71" s="1"/>
      <c r="E71" s="1"/>
      <c r="F71" s="9"/>
      <c r="G71" s="9"/>
      <c r="H71" s="9"/>
      <c r="I71" s="146">
        <f t="shared" si="0"/>
      </c>
      <c r="J71" s="2"/>
    </row>
    <row r="72" spans="1:10" ht="78.75" customHeight="1" hidden="1">
      <c r="A72" s="13">
        <v>38</v>
      </c>
      <c r="B72" s="2" t="s">
        <v>44</v>
      </c>
      <c r="C72" s="1" t="s">
        <v>45</v>
      </c>
      <c r="D72" s="1"/>
      <c r="E72" s="1"/>
      <c r="F72" s="9"/>
      <c r="G72" s="9"/>
      <c r="H72" s="9"/>
      <c r="I72" s="146">
        <f t="shared" si="0"/>
      </c>
      <c r="J72" s="2"/>
    </row>
    <row r="73" spans="1:10" ht="78.75" customHeight="1" hidden="1">
      <c r="A73" s="13">
        <v>39</v>
      </c>
      <c r="B73" s="2" t="s">
        <v>44</v>
      </c>
      <c r="C73" s="1" t="s">
        <v>45</v>
      </c>
      <c r="D73" s="1"/>
      <c r="E73" s="1"/>
      <c r="F73" s="9"/>
      <c r="G73" s="9"/>
      <c r="H73" s="9"/>
      <c r="I73" s="146">
        <f>IF(OR(G73=0,H73=0),"",H73/G73)</f>
      </c>
      <c r="J73" s="2"/>
    </row>
    <row r="74" spans="1:10" ht="78.75" customHeight="1" hidden="1">
      <c r="A74" s="13">
        <v>40</v>
      </c>
      <c r="B74" s="2" t="s">
        <v>44</v>
      </c>
      <c r="C74" s="1" t="s">
        <v>45</v>
      </c>
      <c r="D74" s="1"/>
      <c r="E74" s="1"/>
      <c r="F74" s="9"/>
      <c r="G74" s="9"/>
      <c r="H74" s="9"/>
      <c r="I74" s="146">
        <f>IF(OR(G74=0,H74=0),"",H74/G74)</f>
      </c>
      <c r="J74" s="2"/>
    </row>
    <row r="75" spans="1:10" ht="94.5" hidden="1" thickBot="1">
      <c r="A75" s="13">
        <v>40</v>
      </c>
      <c r="B75" s="2" t="s">
        <v>49</v>
      </c>
      <c r="C75" s="1" t="s">
        <v>38</v>
      </c>
      <c r="D75" s="2"/>
      <c r="E75" s="1"/>
      <c r="F75" s="9"/>
      <c r="G75" s="9"/>
      <c r="H75" s="9">
        <v>0</v>
      </c>
      <c r="I75" s="146">
        <f t="shared" si="0"/>
      </c>
      <c r="J75" s="2"/>
    </row>
    <row r="76" spans="1:10" ht="197.25" customHeight="1" hidden="1">
      <c r="A76" s="13">
        <v>41</v>
      </c>
      <c r="B76" s="2" t="s">
        <v>50</v>
      </c>
      <c r="C76" s="1" t="s">
        <v>26</v>
      </c>
      <c r="D76" s="1"/>
      <c r="E76" s="1"/>
      <c r="F76" s="9"/>
      <c r="G76" s="9"/>
      <c r="H76" s="9">
        <v>0</v>
      </c>
      <c r="I76" s="146">
        <f t="shared" si="0"/>
      </c>
      <c r="J76" s="2"/>
    </row>
    <row r="77" spans="1:10" ht="94.5" hidden="1" thickBot="1">
      <c r="A77" s="13">
        <v>42</v>
      </c>
      <c r="B77" s="2" t="s">
        <v>51</v>
      </c>
      <c r="C77" s="1" t="s">
        <v>24</v>
      </c>
      <c r="D77" s="21"/>
      <c r="E77" s="21"/>
      <c r="F77" s="9"/>
      <c r="G77" s="9"/>
      <c r="H77" s="9">
        <v>0</v>
      </c>
      <c r="I77" s="146">
        <f t="shared" si="0"/>
      </c>
      <c r="J77" s="2"/>
    </row>
    <row r="78" spans="1:10" ht="66" customHeight="1">
      <c r="A78" s="147">
        <v>29</v>
      </c>
      <c r="B78" s="148" t="s">
        <v>147</v>
      </c>
      <c r="C78" s="31" t="s">
        <v>152</v>
      </c>
      <c r="D78" s="149" t="s">
        <v>265</v>
      </c>
      <c r="E78" s="149" t="s">
        <v>269</v>
      </c>
      <c r="F78" s="150">
        <v>20067</v>
      </c>
      <c r="G78" s="150">
        <v>3682</v>
      </c>
      <c r="H78" s="150">
        <v>1881</v>
      </c>
      <c r="I78" s="146">
        <f t="shared" si="0"/>
        <v>0.5108636610537751</v>
      </c>
      <c r="J78" s="48" t="s">
        <v>241</v>
      </c>
    </row>
    <row r="79" spans="1:10" ht="172.5" customHeight="1" thickBot="1">
      <c r="A79" s="147">
        <v>30</v>
      </c>
      <c r="B79" s="102"/>
      <c r="C79" s="38" t="s">
        <v>135</v>
      </c>
      <c r="D79" s="151"/>
      <c r="E79" s="151"/>
      <c r="F79" s="150">
        <f>F78-2107</f>
        <v>17960</v>
      </c>
      <c r="G79" s="9">
        <v>1542</v>
      </c>
      <c r="H79" s="9">
        <v>1346</v>
      </c>
      <c r="I79" s="146">
        <f t="shared" si="0"/>
        <v>0.8728923476005188</v>
      </c>
      <c r="J79" s="50"/>
    </row>
    <row r="80" spans="1:10" ht="177" customHeight="1" hidden="1">
      <c r="A80" s="147"/>
      <c r="B80" s="2"/>
      <c r="C80" s="1"/>
      <c r="D80" s="152"/>
      <c r="E80" s="152"/>
      <c r="F80" s="9"/>
      <c r="G80" s="9"/>
      <c r="H80" s="9"/>
      <c r="I80" s="146"/>
      <c r="J80" s="48" t="s">
        <v>241</v>
      </c>
    </row>
    <row r="81" spans="1:10" ht="134.25" customHeight="1" hidden="1">
      <c r="A81" s="147"/>
      <c r="B81" s="121"/>
      <c r="C81" s="1"/>
      <c r="D81" s="1"/>
      <c r="E81" s="2"/>
      <c r="F81" s="9"/>
      <c r="G81" s="9"/>
      <c r="H81" s="9"/>
      <c r="I81" s="146"/>
      <c r="J81" s="50"/>
    </row>
    <row r="82" spans="1:10" ht="129.75" customHeight="1">
      <c r="A82" s="147">
        <v>33</v>
      </c>
      <c r="B82" s="121" t="s">
        <v>195</v>
      </c>
      <c r="C82" s="1" t="s">
        <v>24</v>
      </c>
      <c r="D82" s="1" t="s">
        <v>169</v>
      </c>
      <c r="E82" s="2"/>
      <c r="F82" s="9">
        <v>2304</v>
      </c>
      <c r="G82" s="9">
        <v>384</v>
      </c>
      <c r="H82" s="9">
        <v>96</v>
      </c>
      <c r="I82" s="146">
        <f t="shared" si="0"/>
        <v>0.25</v>
      </c>
      <c r="J82" s="48" t="s">
        <v>242</v>
      </c>
    </row>
    <row r="83" spans="1:10" ht="168.75" customHeight="1">
      <c r="A83" s="147">
        <v>34</v>
      </c>
      <c r="B83" s="121" t="s">
        <v>148</v>
      </c>
      <c r="C83" s="1" t="s">
        <v>34</v>
      </c>
      <c r="D83" s="1" t="s">
        <v>118</v>
      </c>
      <c r="E83" s="1"/>
      <c r="F83" s="9">
        <v>260</v>
      </c>
      <c r="G83" s="9">
        <v>60</v>
      </c>
      <c r="H83" s="9">
        <v>0</v>
      </c>
      <c r="I83" s="146">
        <v>0</v>
      </c>
      <c r="J83" s="50"/>
    </row>
    <row r="84" spans="1:10" ht="51.75" customHeight="1" hidden="1">
      <c r="A84" s="147">
        <v>45</v>
      </c>
      <c r="B84" s="121"/>
      <c r="C84" s="1" t="s">
        <v>22</v>
      </c>
      <c r="D84" s="1" t="s">
        <v>119</v>
      </c>
      <c r="E84" s="1"/>
      <c r="F84" s="9">
        <v>0</v>
      </c>
      <c r="G84" s="9">
        <v>0</v>
      </c>
      <c r="H84" s="9">
        <v>0</v>
      </c>
      <c r="I84" s="146">
        <f t="shared" si="0"/>
      </c>
      <c r="J84" s="2"/>
    </row>
    <row r="85" spans="1:10" ht="51.75" customHeight="1" hidden="1">
      <c r="A85" s="147">
        <v>46</v>
      </c>
      <c r="B85" s="2"/>
      <c r="C85" s="1" t="s">
        <v>23</v>
      </c>
      <c r="D85" s="1"/>
      <c r="E85" s="1"/>
      <c r="F85" s="9"/>
      <c r="G85" s="9"/>
      <c r="H85" s="9"/>
      <c r="I85" s="146">
        <f t="shared" si="0"/>
      </c>
      <c r="J85" s="2"/>
    </row>
    <row r="86" spans="1:10" ht="249.75" customHeight="1">
      <c r="A86" s="147">
        <v>35</v>
      </c>
      <c r="B86" s="121" t="s">
        <v>196</v>
      </c>
      <c r="C86" s="1" t="s">
        <v>170</v>
      </c>
      <c r="D86" s="1" t="s">
        <v>171</v>
      </c>
      <c r="E86" s="2" t="s">
        <v>268</v>
      </c>
      <c r="F86" s="9">
        <v>12250</v>
      </c>
      <c r="G86" s="9">
        <v>3000</v>
      </c>
      <c r="H86" s="9">
        <v>270</v>
      </c>
      <c r="I86" s="146">
        <f>H86*100%/G86</f>
        <v>0.09</v>
      </c>
      <c r="J86" s="2" t="s">
        <v>240</v>
      </c>
    </row>
    <row r="87" spans="1:10" ht="131.25" hidden="1">
      <c r="A87" s="147">
        <v>48</v>
      </c>
      <c r="B87" s="121" t="s">
        <v>120</v>
      </c>
      <c r="C87" s="1" t="s">
        <v>105</v>
      </c>
      <c r="D87" s="1" t="s">
        <v>128</v>
      </c>
      <c r="E87" s="1"/>
      <c r="F87" s="9">
        <v>0</v>
      </c>
      <c r="G87" s="9">
        <v>0</v>
      </c>
      <c r="H87" s="9">
        <v>0</v>
      </c>
      <c r="I87" s="146">
        <v>0</v>
      </c>
      <c r="J87" s="2" t="s">
        <v>240</v>
      </c>
    </row>
    <row r="88" spans="1:10" ht="45" customHeight="1" hidden="1">
      <c r="A88" s="147">
        <v>49</v>
      </c>
      <c r="B88" s="121"/>
      <c r="C88" s="1" t="s">
        <v>31</v>
      </c>
      <c r="D88" s="1"/>
      <c r="E88" s="1"/>
      <c r="F88" s="9"/>
      <c r="G88" s="9"/>
      <c r="H88" s="9"/>
      <c r="I88" s="146">
        <f t="shared" si="0"/>
      </c>
      <c r="J88" s="2" t="s">
        <v>240</v>
      </c>
    </row>
    <row r="89" spans="1:10" ht="56.25" hidden="1">
      <c r="A89" s="147">
        <v>50</v>
      </c>
      <c r="B89" s="121"/>
      <c r="C89" s="1" t="s">
        <v>47</v>
      </c>
      <c r="D89" s="1"/>
      <c r="E89" s="1"/>
      <c r="F89" s="9"/>
      <c r="G89" s="9"/>
      <c r="H89" s="9"/>
      <c r="I89" s="146">
        <f t="shared" si="0"/>
      </c>
      <c r="J89" s="2" t="s">
        <v>240</v>
      </c>
    </row>
    <row r="90" spans="1:10" ht="56.25" hidden="1">
      <c r="A90" s="147">
        <v>51</v>
      </c>
      <c r="B90" s="121"/>
      <c r="C90" s="1" t="s">
        <v>48</v>
      </c>
      <c r="D90" s="1"/>
      <c r="E90" s="1"/>
      <c r="F90" s="9"/>
      <c r="G90" s="9"/>
      <c r="H90" s="9"/>
      <c r="I90" s="146">
        <f t="shared" si="0"/>
      </c>
      <c r="J90" s="2" t="s">
        <v>240</v>
      </c>
    </row>
    <row r="91" spans="1:10" ht="78" customHeight="1" hidden="1">
      <c r="A91" s="147">
        <v>52</v>
      </c>
      <c r="B91" s="121"/>
      <c r="C91" s="1" t="s">
        <v>21</v>
      </c>
      <c r="D91" s="1"/>
      <c r="E91" s="1"/>
      <c r="F91" s="9"/>
      <c r="G91" s="9"/>
      <c r="H91" s="9"/>
      <c r="I91" s="146">
        <f t="shared" si="0"/>
      </c>
      <c r="J91" s="2" t="s">
        <v>240</v>
      </c>
    </row>
    <row r="92" spans="1:10" ht="56.25" hidden="1">
      <c r="A92" s="147">
        <v>53</v>
      </c>
      <c r="B92" s="121"/>
      <c r="C92" s="1" t="s">
        <v>72</v>
      </c>
      <c r="D92" s="1"/>
      <c r="E92" s="1"/>
      <c r="F92" s="9"/>
      <c r="G92" s="9"/>
      <c r="H92" s="9"/>
      <c r="I92" s="146">
        <f t="shared" si="0"/>
      </c>
      <c r="J92" s="2" t="s">
        <v>240</v>
      </c>
    </row>
    <row r="93" spans="1:10" ht="38.25" customHeight="1" hidden="1">
      <c r="A93" s="147">
        <v>54</v>
      </c>
      <c r="B93" s="121"/>
      <c r="C93" s="1" t="s">
        <v>73</v>
      </c>
      <c r="D93" s="1"/>
      <c r="E93" s="1"/>
      <c r="F93" s="9"/>
      <c r="G93" s="9"/>
      <c r="H93" s="9"/>
      <c r="I93" s="146">
        <f t="shared" si="0"/>
      </c>
      <c r="J93" s="2" t="s">
        <v>240</v>
      </c>
    </row>
    <row r="94" spans="1:10" ht="185.25" customHeight="1" hidden="1">
      <c r="A94" s="147"/>
      <c r="B94" s="121" t="s">
        <v>149</v>
      </c>
      <c r="C94" s="1"/>
      <c r="D94" s="1"/>
      <c r="E94" s="2"/>
      <c r="F94" s="9"/>
      <c r="G94" s="9"/>
      <c r="H94" s="9"/>
      <c r="I94" s="146">
        <f t="shared" si="0"/>
      </c>
      <c r="J94" s="2" t="s">
        <v>240</v>
      </c>
    </row>
    <row r="95" spans="1:10" ht="189.75" customHeight="1">
      <c r="A95" s="147">
        <v>36</v>
      </c>
      <c r="B95" s="121" t="s">
        <v>197</v>
      </c>
      <c r="C95" s="1" t="s">
        <v>37</v>
      </c>
      <c r="D95" s="1" t="s">
        <v>203</v>
      </c>
      <c r="E95" s="1"/>
      <c r="F95" s="9">
        <v>7183</v>
      </c>
      <c r="G95" s="9">
        <v>1393</v>
      </c>
      <c r="H95" s="9">
        <v>0</v>
      </c>
      <c r="I95" s="146">
        <f>H95/G95/100*100</f>
        <v>0</v>
      </c>
      <c r="J95" s="2" t="s">
        <v>240</v>
      </c>
    </row>
    <row r="96" spans="1:10" ht="99.75" customHeight="1" hidden="1">
      <c r="A96" s="147"/>
      <c r="B96" s="121" t="s">
        <v>121</v>
      </c>
      <c r="C96" s="1" t="s">
        <v>75</v>
      </c>
      <c r="D96" s="1" t="s">
        <v>129</v>
      </c>
      <c r="E96" s="1"/>
      <c r="F96" s="9">
        <v>0</v>
      </c>
      <c r="G96" s="9">
        <v>0</v>
      </c>
      <c r="H96" s="9">
        <v>0</v>
      </c>
      <c r="I96" s="146">
        <f t="shared" si="0"/>
      </c>
      <c r="J96" s="2"/>
    </row>
    <row r="97" spans="1:10" ht="161.25" customHeight="1" hidden="1">
      <c r="A97" s="147"/>
      <c r="B97" s="121" t="s">
        <v>122</v>
      </c>
      <c r="C97" s="1" t="s">
        <v>20</v>
      </c>
      <c r="D97" s="1" t="s">
        <v>130</v>
      </c>
      <c r="E97" s="1"/>
      <c r="F97" s="9">
        <v>0</v>
      </c>
      <c r="G97" s="9">
        <v>0</v>
      </c>
      <c r="H97" s="9">
        <v>0</v>
      </c>
      <c r="I97" s="146">
        <f t="shared" si="0"/>
      </c>
      <c r="J97" s="2"/>
    </row>
    <row r="98" spans="1:10" ht="234.75" customHeight="1">
      <c r="A98" s="147">
        <v>37</v>
      </c>
      <c r="B98" s="121" t="s">
        <v>198</v>
      </c>
      <c r="C98" s="1" t="s">
        <v>123</v>
      </c>
      <c r="D98" s="1" t="s">
        <v>131</v>
      </c>
      <c r="E98" s="2"/>
      <c r="F98" s="9">
        <v>2460</v>
      </c>
      <c r="G98" s="9">
        <v>410</v>
      </c>
      <c r="H98" s="9">
        <v>0</v>
      </c>
      <c r="I98" s="146">
        <f>H98/G98/100*100</f>
        <v>0</v>
      </c>
      <c r="J98" s="2" t="s">
        <v>243</v>
      </c>
    </row>
    <row r="99" spans="1:10" ht="36.75" customHeight="1" hidden="1">
      <c r="A99" s="147">
        <v>60</v>
      </c>
      <c r="B99" s="2" t="s">
        <v>52</v>
      </c>
      <c r="C99" s="1" t="s">
        <v>27</v>
      </c>
      <c r="D99" s="1"/>
      <c r="E99" s="1"/>
      <c r="F99" s="9"/>
      <c r="G99" s="9"/>
      <c r="H99" s="9"/>
      <c r="I99" s="146">
        <v>0</v>
      </c>
      <c r="J99" s="2"/>
    </row>
    <row r="100" spans="1:10" ht="49.5" customHeight="1" hidden="1">
      <c r="A100" s="147">
        <v>61</v>
      </c>
      <c r="B100" s="2"/>
      <c r="C100" s="1" t="s">
        <v>116</v>
      </c>
      <c r="D100" s="1"/>
      <c r="E100" s="1"/>
      <c r="F100" s="9"/>
      <c r="G100" s="9"/>
      <c r="H100" s="9"/>
      <c r="I100" s="146">
        <v>0</v>
      </c>
      <c r="J100" s="2"/>
    </row>
    <row r="101" spans="1:10" ht="30.75" customHeight="1">
      <c r="A101" s="147">
        <v>38</v>
      </c>
      <c r="B101" s="14" t="s">
        <v>54</v>
      </c>
      <c r="C101" s="29" t="s">
        <v>18</v>
      </c>
      <c r="D101" s="29"/>
      <c r="E101" s="29"/>
      <c r="F101" s="97">
        <f>F111+F112</f>
        <v>16721</v>
      </c>
      <c r="G101" s="97">
        <f>G111+G112</f>
        <v>150</v>
      </c>
      <c r="H101" s="97">
        <f>H111+H112</f>
        <v>1434</v>
      </c>
      <c r="I101" s="146">
        <f>H101/G101/100*100</f>
        <v>9.56</v>
      </c>
      <c r="J101" s="2"/>
    </row>
    <row r="102" spans="1:10" ht="159.75" customHeight="1" hidden="1">
      <c r="A102" s="147">
        <v>62</v>
      </c>
      <c r="B102" s="2" t="s">
        <v>56</v>
      </c>
      <c r="C102" s="1" t="s">
        <v>36</v>
      </c>
      <c r="D102" s="1" t="s">
        <v>133</v>
      </c>
      <c r="E102" s="1"/>
      <c r="F102" s="9">
        <v>0</v>
      </c>
      <c r="G102" s="9">
        <v>0</v>
      </c>
      <c r="H102" s="9">
        <v>0</v>
      </c>
      <c r="I102" s="146">
        <v>0</v>
      </c>
      <c r="J102" s="2"/>
    </row>
    <row r="103" spans="1:10" ht="39" customHeight="1" hidden="1">
      <c r="A103" s="147">
        <v>63</v>
      </c>
      <c r="B103" s="2" t="s">
        <v>57</v>
      </c>
      <c r="C103" s="1" t="s">
        <v>35</v>
      </c>
      <c r="D103" s="1"/>
      <c r="E103" s="1"/>
      <c r="F103" s="9">
        <v>0</v>
      </c>
      <c r="G103" s="9">
        <v>0</v>
      </c>
      <c r="H103" s="9">
        <v>0</v>
      </c>
      <c r="I103" s="146">
        <v>0</v>
      </c>
      <c r="J103" s="2"/>
    </row>
    <row r="104" spans="1:10" ht="39" customHeight="1" hidden="1">
      <c r="A104" s="147">
        <v>64</v>
      </c>
      <c r="B104" s="2" t="s">
        <v>58</v>
      </c>
      <c r="C104" s="1" t="s">
        <v>32</v>
      </c>
      <c r="D104" s="1"/>
      <c r="E104" s="1"/>
      <c r="F104" s="9"/>
      <c r="G104" s="9"/>
      <c r="H104" s="9"/>
      <c r="I104" s="146">
        <v>0</v>
      </c>
      <c r="J104" s="2"/>
    </row>
    <row r="105" spans="1:10" ht="39" customHeight="1" hidden="1">
      <c r="A105" s="147">
        <v>65</v>
      </c>
      <c r="B105" s="2" t="s">
        <v>59</v>
      </c>
      <c r="C105" s="1" t="s">
        <v>33</v>
      </c>
      <c r="D105" s="1"/>
      <c r="E105" s="1"/>
      <c r="F105" s="9"/>
      <c r="G105" s="9"/>
      <c r="H105" s="9"/>
      <c r="I105" s="146">
        <v>0</v>
      </c>
      <c r="J105" s="2"/>
    </row>
    <row r="106" spans="1:10" ht="39" customHeight="1" hidden="1">
      <c r="A106" s="147">
        <v>66</v>
      </c>
      <c r="B106" s="2" t="s">
        <v>60</v>
      </c>
      <c r="C106" s="1" t="s">
        <v>29</v>
      </c>
      <c r="D106" s="1"/>
      <c r="E106" s="1"/>
      <c r="F106" s="9"/>
      <c r="G106" s="9"/>
      <c r="H106" s="9"/>
      <c r="I106" s="146">
        <v>0</v>
      </c>
      <c r="J106" s="2"/>
    </row>
    <row r="107" spans="1:10" ht="39" customHeight="1" hidden="1">
      <c r="A107" s="147">
        <v>67</v>
      </c>
      <c r="B107" s="2" t="s">
        <v>61</v>
      </c>
      <c r="C107" s="1" t="s">
        <v>30</v>
      </c>
      <c r="D107" s="1"/>
      <c r="E107" s="1"/>
      <c r="F107" s="9"/>
      <c r="G107" s="9"/>
      <c r="H107" s="9"/>
      <c r="I107" s="146">
        <v>0</v>
      </c>
      <c r="J107" s="2"/>
    </row>
    <row r="108" spans="1:10" ht="39" customHeight="1" hidden="1">
      <c r="A108" s="147">
        <v>68</v>
      </c>
      <c r="B108" s="2" t="s">
        <v>62</v>
      </c>
      <c r="C108" s="1" t="s">
        <v>19</v>
      </c>
      <c r="D108" s="1"/>
      <c r="E108" s="1"/>
      <c r="F108" s="9"/>
      <c r="G108" s="9"/>
      <c r="H108" s="9"/>
      <c r="I108" s="146">
        <v>0</v>
      </c>
      <c r="J108" s="2"/>
    </row>
    <row r="109" spans="1:10" ht="39" customHeight="1" hidden="1">
      <c r="A109" s="147">
        <v>69</v>
      </c>
      <c r="B109" s="2" t="s">
        <v>69</v>
      </c>
      <c r="C109" s="1" t="s">
        <v>68</v>
      </c>
      <c r="D109" s="1"/>
      <c r="E109" s="1"/>
      <c r="F109" s="9"/>
      <c r="G109" s="9"/>
      <c r="H109" s="9"/>
      <c r="I109" s="146">
        <v>0</v>
      </c>
      <c r="J109" s="2"/>
    </row>
    <row r="110" spans="1:10" ht="39" customHeight="1" hidden="1">
      <c r="A110" s="147">
        <v>70</v>
      </c>
      <c r="B110" s="2" t="s">
        <v>70</v>
      </c>
      <c r="C110" s="1" t="s">
        <v>53</v>
      </c>
      <c r="D110" s="1"/>
      <c r="E110" s="1"/>
      <c r="F110" s="9"/>
      <c r="G110" s="9"/>
      <c r="H110" s="9"/>
      <c r="I110" s="146">
        <v>0</v>
      </c>
      <c r="J110" s="2"/>
    </row>
    <row r="111" spans="1:10" ht="108.75" customHeight="1">
      <c r="A111" s="147">
        <v>39</v>
      </c>
      <c r="B111" s="121" t="s">
        <v>139</v>
      </c>
      <c r="C111" s="1" t="s">
        <v>172</v>
      </c>
      <c r="D111" s="1" t="s">
        <v>133</v>
      </c>
      <c r="E111" s="1"/>
      <c r="F111" s="9">
        <v>5498</v>
      </c>
      <c r="G111" s="9">
        <v>50</v>
      </c>
      <c r="H111" s="9">
        <v>1434</v>
      </c>
      <c r="I111" s="146">
        <f>H111/G111/100*100</f>
        <v>28.68</v>
      </c>
      <c r="J111" s="2" t="s">
        <v>243</v>
      </c>
    </row>
    <row r="112" spans="1:10" ht="122.25" customHeight="1">
      <c r="A112" s="147">
        <v>40</v>
      </c>
      <c r="B112" s="121" t="s">
        <v>173</v>
      </c>
      <c r="C112" s="1" t="s">
        <v>174</v>
      </c>
      <c r="D112" s="1" t="s">
        <v>175</v>
      </c>
      <c r="E112" s="1" t="s">
        <v>290</v>
      </c>
      <c r="F112" s="9">
        <v>11223</v>
      </c>
      <c r="G112" s="9">
        <v>100</v>
      </c>
      <c r="H112" s="9">
        <v>0</v>
      </c>
      <c r="I112" s="146">
        <f>H112/G112/100*100</f>
        <v>0</v>
      </c>
      <c r="J112" s="2" t="s">
        <v>243</v>
      </c>
    </row>
    <row r="113" spans="1:10" ht="36.75" customHeight="1">
      <c r="A113" s="147">
        <v>41</v>
      </c>
      <c r="B113" s="14" t="s">
        <v>55</v>
      </c>
      <c r="C113" s="29" t="s">
        <v>11</v>
      </c>
      <c r="D113" s="29"/>
      <c r="E113" s="29"/>
      <c r="F113" s="97">
        <f>F119</f>
        <v>1152.3</v>
      </c>
      <c r="G113" s="97">
        <f>G119</f>
        <v>100</v>
      </c>
      <c r="H113" s="97">
        <f>H119</f>
        <v>402</v>
      </c>
      <c r="I113" s="146">
        <f aca="true" t="shared" si="1" ref="I113:I120">IF(OR(G113=0,H113=0),"",H113/G113)</f>
        <v>4.02</v>
      </c>
      <c r="J113" s="2"/>
    </row>
    <row r="114" spans="1:10" ht="36.75" customHeight="1" hidden="1">
      <c r="A114" s="147">
        <v>72</v>
      </c>
      <c r="B114" s="2" t="s">
        <v>63</v>
      </c>
      <c r="C114" s="1" t="s">
        <v>16</v>
      </c>
      <c r="D114" s="1"/>
      <c r="E114" s="1"/>
      <c r="F114" s="9"/>
      <c r="G114" s="9"/>
      <c r="H114" s="9"/>
      <c r="I114" s="146">
        <f t="shared" si="1"/>
      </c>
      <c r="J114" s="2"/>
    </row>
    <row r="115" spans="1:10" ht="36.75" customHeight="1" hidden="1">
      <c r="A115" s="147">
        <v>73</v>
      </c>
      <c r="B115" s="2" t="s">
        <v>64</v>
      </c>
      <c r="C115" s="1" t="s">
        <v>9</v>
      </c>
      <c r="D115" s="1"/>
      <c r="E115" s="1"/>
      <c r="F115" s="9"/>
      <c r="G115" s="9"/>
      <c r="H115" s="9"/>
      <c r="I115" s="146">
        <f t="shared" si="1"/>
      </c>
      <c r="J115" s="2"/>
    </row>
    <row r="116" spans="1:10" ht="36.75" customHeight="1" hidden="1">
      <c r="A116" s="147">
        <v>74</v>
      </c>
      <c r="B116" s="2" t="s">
        <v>65</v>
      </c>
      <c r="C116" s="1" t="s">
        <v>10</v>
      </c>
      <c r="D116" s="1"/>
      <c r="E116" s="1"/>
      <c r="F116" s="9"/>
      <c r="G116" s="9"/>
      <c r="H116" s="9"/>
      <c r="I116" s="146">
        <f t="shared" si="1"/>
      </c>
      <c r="J116" s="2"/>
    </row>
    <row r="117" spans="1:10" ht="36.75" customHeight="1" hidden="1">
      <c r="A117" s="147">
        <v>75</v>
      </c>
      <c r="B117" s="2" t="s">
        <v>66</v>
      </c>
      <c r="C117" s="1" t="s">
        <v>8</v>
      </c>
      <c r="D117" s="1"/>
      <c r="E117" s="1"/>
      <c r="F117" s="9"/>
      <c r="G117" s="9"/>
      <c r="H117" s="9"/>
      <c r="I117" s="146">
        <f t="shared" si="1"/>
      </c>
      <c r="J117" s="2"/>
    </row>
    <row r="118" spans="1:10" ht="36.75" customHeight="1" hidden="1">
      <c r="A118" s="147">
        <v>76</v>
      </c>
      <c r="B118" s="2" t="s">
        <v>67</v>
      </c>
      <c r="C118" s="1" t="s">
        <v>17</v>
      </c>
      <c r="D118" s="1" t="s">
        <v>132</v>
      </c>
      <c r="E118" s="1"/>
      <c r="F118" s="9">
        <v>0</v>
      </c>
      <c r="G118" s="9">
        <v>0</v>
      </c>
      <c r="H118" s="9">
        <v>0</v>
      </c>
      <c r="I118" s="146">
        <f t="shared" si="1"/>
      </c>
      <c r="J118" s="2"/>
    </row>
    <row r="119" spans="1:10" ht="195" customHeight="1">
      <c r="A119" s="153">
        <v>42</v>
      </c>
      <c r="B119" s="2" t="s">
        <v>63</v>
      </c>
      <c r="C119" s="1" t="s">
        <v>134</v>
      </c>
      <c r="D119" s="1" t="s">
        <v>151</v>
      </c>
      <c r="E119" s="2" t="s">
        <v>266</v>
      </c>
      <c r="F119" s="9">
        <v>1152.3</v>
      </c>
      <c r="G119" s="9">
        <v>100</v>
      </c>
      <c r="H119" s="9">
        <v>402</v>
      </c>
      <c r="I119" s="17">
        <f t="shared" si="1"/>
        <v>4.02</v>
      </c>
      <c r="J119" s="2"/>
    </row>
    <row r="120" spans="1:10" ht="93" customHeight="1">
      <c r="A120" s="153">
        <v>43</v>
      </c>
      <c r="B120" s="14">
        <v>5</v>
      </c>
      <c r="C120" s="29" t="s">
        <v>176</v>
      </c>
      <c r="D120" s="1"/>
      <c r="E120" s="1"/>
      <c r="F120" s="9"/>
      <c r="G120" s="9"/>
      <c r="H120" s="9"/>
      <c r="I120" s="146">
        <f t="shared" si="1"/>
      </c>
      <c r="J120" s="2"/>
    </row>
    <row r="121" spans="1:10" ht="272.25" customHeight="1">
      <c r="A121" s="153">
        <v>44</v>
      </c>
      <c r="B121" s="48">
        <v>5.1</v>
      </c>
      <c r="C121" s="46" t="s">
        <v>177</v>
      </c>
      <c r="D121" s="1" t="s">
        <v>178</v>
      </c>
      <c r="E121" s="1" t="s">
        <v>289</v>
      </c>
      <c r="F121" s="9" t="s">
        <v>186</v>
      </c>
      <c r="G121" s="9" t="s">
        <v>157</v>
      </c>
      <c r="H121" s="9" t="s">
        <v>157</v>
      </c>
      <c r="I121" s="146">
        <v>1</v>
      </c>
      <c r="J121" s="2" t="s">
        <v>243</v>
      </c>
    </row>
    <row r="122" spans="1:10" ht="260.25" customHeight="1">
      <c r="A122" s="153">
        <v>45</v>
      </c>
      <c r="B122" s="50"/>
      <c r="C122" s="47"/>
      <c r="D122" s="1" t="s">
        <v>179</v>
      </c>
      <c r="E122" s="1" t="s">
        <v>262</v>
      </c>
      <c r="F122" s="9" t="s">
        <v>186</v>
      </c>
      <c r="G122" s="9" t="s">
        <v>186</v>
      </c>
      <c r="H122" s="9" t="s">
        <v>157</v>
      </c>
      <c r="I122" s="146">
        <v>1</v>
      </c>
      <c r="J122" s="2" t="s">
        <v>244</v>
      </c>
    </row>
    <row r="123" spans="1:10" ht="202.5" customHeight="1">
      <c r="A123" s="153">
        <v>46</v>
      </c>
      <c r="B123" s="48">
        <v>5.2</v>
      </c>
      <c r="C123" s="46" t="s">
        <v>180</v>
      </c>
      <c r="D123" s="1" t="s">
        <v>181</v>
      </c>
      <c r="E123" s="1" t="s">
        <v>278</v>
      </c>
      <c r="F123" s="9" t="s">
        <v>92</v>
      </c>
      <c r="G123" s="9" t="s">
        <v>260</v>
      </c>
      <c r="H123" s="9" t="s">
        <v>248</v>
      </c>
      <c r="I123" s="146">
        <v>1</v>
      </c>
      <c r="J123" s="2" t="s">
        <v>245</v>
      </c>
    </row>
    <row r="124" spans="1:10" ht="297" customHeight="1">
      <c r="A124" s="153">
        <v>47</v>
      </c>
      <c r="B124" s="50"/>
      <c r="C124" s="47"/>
      <c r="D124" s="1" t="s">
        <v>182</v>
      </c>
      <c r="E124" s="1"/>
      <c r="F124" s="9" t="s">
        <v>92</v>
      </c>
      <c r="G124" s="9" t="s">
        <v>187</v>
      </c>
      <c r="H124" s="9" t="s">
        <v>248</v>
      </c>
      <c r="I124" s="146">
        <v>0</v>
      </c>
      <c r="J124" s="2" t="s">
        <v>245</v>
      </c>
    </row>
    <row r="125" spans="1:10" ht="292.5" customHeight="1">
      <c r="A125" s="153">
        <v>48</v>
      </c>
      <c r="B125" s="48">
        <v>5.3</v>
      </c>
      <c r="C125" s="46" t="s">
        <v>183</v>
      </c>
      <c r="D125" s="1" t="s">
        <v>184</v>
      </c>
      <c r="E125" s="1" t="s">
        <v>234</v>
      </c>
      <c r="F125" s="9" t="s">
        <v>188</v>
      </c>
      <c r="G125" s="9">
        <v>0</v>
      </c>
      <c r="H125" s="9">
        <v>0</v>
      </c>
      <c r="I125" s="146">
        <v>1</v>
      </c>
      <c r="J125" s="2" t="s">
        <v>243</v>
      </c>
    </row>
    <row r="126" spans="1:10" ht="342" customHeight="1">
      <c r="A126" s="153">
        <v>49</v>
      </c>
      <c r="B126" s="50"/>
      <c r="C126" s="59"/>
      <c r="D126" s="1" t="s">
        <v>185</v>
      </c>
      <c r="E126" s="1" t="s">
        <v>261</v>
      </c>
      <c r="F126" s="9" t="s">
        <v>188</v>
      </c>
      <c r="G126" s="9">
        <v>0</v>
      </c>
      <c r="H126" s="9">
        <v>0</v>
      </c>
      <c r="I126" s="146">
        <v>1</v>
      </c>
      <c r="J126" s="2" t="s">
        <v>243</v>
      </c>
    </row>
    <row r="127" spans="1:10" ht="120.75" customHeight="1" thickBot="1">
      <c r="A127" s="153">
        <v>50</v>
      </c>
      <c r="B127" s="2"/>
      <c r="C127" s="47"/>
      <c r="D127" s="1" t="s">
        <v>189</v>
      </c>
      <c r="E127" s="1" t="s">
        <v>279</v>
      </c>
      <c r="F127" s="9" t="s">
        <v>188</v>
      </c>
      <c r="G127" s="9">
        <v>0</v>
      </c>
      <c r="H127" s="9">
        <v>0</v>
      </c>
      <c r="I127" s="146">
        <v>1</v>
      </c>
      <c r="J127" s="2" t="s">
        <v>245</v>
      </c>
    </row>
    <row r="128" spans="1:10" ht="18.75" customHeight="1" hidden="1">
      <c r="A128" s="70" t="s">
        <v>1</v>
      </c>
      <c r="B128" s="71" t="s">
        <v>97</v>
      </c>
      <c r="C128" s="154" t="s">
        <v>2</v>
      </c>
      <c r="D128" s="155"/>
      <c r="E128" s="71" t="s">
        <v>95</v>
      </c>
      <c r="F128" s="81" t="s">
        <v>111</v>
      </c>
      <c r="G128" s="81"/>
      <c r="H128" s="81"/>
      <c r="I128" s="156"/>
      <c r="J128" s="2"/>
    </row>
    <row r="129" spans="1:10" ht="18.75" customHeight="1" hidden="1">
      <c r="A129" s="70"/>
      <c r="B129" s="71"/>
      <c r="C129" s="156"/>
      <c r="D129" s="157"/>
      <c r="E129" s="71"/>
      <c r="F129" s="158" t="s">
        <v>112</v>
      </c>
      <c r="G129" s="158" t="s">
        <v>108</v>
      </c>
      <c r="H129" s="158"/>
      <c r="I129" s="159"/>
      <c r="J129" s="2"/>
    </row>
    <row r="130" spans="1:10" ht="19.5" hidden="1" thickBot="1">
      <c r="A130" s="70"/>
      <c r="B130" s="71"/>
      <c r="C130" s="48" t="s">
        <v>99</v>
      </c>
      <c r="D130" s="48" t="s">
        <v>100</v>
      </c>
      <c r="E130" s="71"/>
      <c r="F130" s="158"/>
      <c r="G130" s="48" t="s">
        <v>109</v>
      </c>
      <c r="H130" s="158" t="s">
        <v>110</v>
      </c>
      <c r="I130" s="159" t="s">
        <v>92</v>
      </c>
      <c r="J130" s="2"/>
    </row>
    <row r="131" spans="1:10" ht="24.75" customHeight="1" hidden="1" thickBot="1">
      <c r="A131" s="77"/>
      <c r="B131" s="78"/>
      <c r="C131" s="54"/>
      <c r="D131" s="54"/>
      <c r="E131" s="78"/>
      <c r="F131" s="160"/>
      <c r="G131" s="54"/>
      <c r="H131" s="160"/>
      <c r="I131" s="161"/>
      <c r="J131" s="2"/>
    </row>
    <row r="132" spans="1:10" ht="36.75" customHeight="1" hidden="1" thickBot="1">
      <c r="A132" s="82" t="s">
        <v>107</v>
      </c>
      <c r="B132" s="83"/>
      <c r="C132" s="83"/>
      <c r="D132" s="83"/>
      <c r="E132" s="83"/>
      <c r="F132" s="83"/>
      <c r="G132" s="83"/>
      <c r="H132" s="83"/>
      <c r="I132" s="162"/>
      <c r="J132" s="2"/>
    </row>
    <row r="133" spans="1:10" ht="19.5" hidden="1" thickBot="1">
      <c r="A133" s="16"/>
      <c r="B133" s="43"/>
      <c r="C133" s="39"/>
      <c r="D133" s="39"/>
      <c r="E133" s="39"/>
      <c r="F133" s="39"/>
      <c r="G133" s="43"/>
      <c r="H133" s="43"/>
      <c r="I133" s="163"/>
      <c r="J133" s="2"/>
    </row>
    <row r="134" spans="1:10" ht="19.5" hidden="1" thickBot="1">
      <c r="A134" s="13"/>
      <c r="B134" s="2"/>
      <c r="C134" s="6"/>
      <c r="D134" s="6"/>
      <c r="E134" s="6"/>
      <c r="F134" s="6"/>
      <c r="G134" s="2"/>
      <c r="H134" s="2"/>
      <c r="I134" s="164"/>
      <c r="J134" s="2"/>
    </row>
    <row r="135" spans="1:10" ht="21" customHeight="1" hidden="1" thickBot="1">
      <c r="A135" s="165"/>
      <c r="B135" s="166"/>
      <c r="C135" s="40"/>
      <c r="D135" s="40"/>
      <c r="E135" s="40"/>
      <c r="F135" s="40"/>
      <c r="G135" s="166"/>
      <c r="H135" s="166"/>
      <c r="I135" s="167"/>
      <c r="J135" s="2"/>
    </row>
    <row r="136" spans="1:9" ht="18.75">
      <c r="A136" s="168"/>
      <c r="B136" s="168"/>
      <c r="C136" s="168"/>
      <c r="D136" s="168"/>
      <c r="E136" s="168"/>
      <c r="F136" s="168"/>
      <c r="G136" s="168"/>
      <c r="H136" s="168"/>
      <c r="I136" s="168"/>
    </row>
    <row r="137" spans="1:9" ht="18.75">
      <c r="A137" s="169" t="s">
        <v>274</v>
      </c>
      <c r="B137" s="169"/>
      <c r="C137" s="169"/>
      <c r="D137" s="170"/>
      <c r="E137" s="170"/>
      <c r="F137" s="170"/>
      <c r="G137" s="170"/>
      <c r="H137" s="170"/>
      <c r="I137" s="170"/>
    </row>
    <row r="138" spans="1:5" ht="18.75" customHeight="1">
      <c r="A138" s="169"/>
      <c r="B138" s="169"/>
      <c r="C138" s="169"/>
      <c r="D138" s="4" t="s">
        <v>275</v>
      </c>
      <c r="E138" s="4" t="s">
        <v>246</v>
      </c>
    </row>
    <row r="139" spans="1:5" ht="18.75" customHeight="1">
      <c r="A139" s="171"/>
      <c r="B139" s="171"/>
      <c r="C139" s="171"/>
      <c r="D139" s="4"/>
      <c r="E139" s="4"/>
    </row>
    <row r="140" spans="1:5" ht="39.75" customHeight="1">
      <c r="A140" s="169" t="s">
        <v>194</v>
      </c>
      <c r="B140" s="169"/>
      <c r="C140" s="169"/>
      <c r="D140" s="4" t="s">
        <v>276</v>
      </c>
      <c r="E140" s="172" t="s">
        <v>249</v>
      </c>
    </row>
    <row r="142" spans="1:4" ht="18.75" customHeight="1">
      <c r="A142" s="173" t="s">
        <v>255</v>
      </c>
      <c r="B142" s="173"/>
      <c r="C142" s="173"/>
      <c r="D142" s="173"/>
    </row>
  </sheetData>
  <sheetProtection/>
  <mergeCells count="69">
    <mergeCell ref="A137:C138"/>
    <mergeCell ref="B125:B126"/>
    <mergeCell ref="D10:D11"/>
    <mergeCell ref="B121:B122"/>
    <mergeCell ref="B31:B32"/>
    <mergeCell ref="C31:C32"/>
    <mergeCell ref="B123:B124"/>
    <mergeCell ref="A60:C60"/>
    <mergeCell ref="C33:C34"/>
    <mergeCell ref="B8:B11"/>
    <mergeCell ref="J8:J11"/>
    <mergeCell ref="A12:I12"/>
    <mergeCell ref="C10:C11"/>
    <mergeCell ref="C29:C30"/>
    <mergeCell ref="B16:B20"/>
    <mergeCell ref="F128:I128"/>
    <mergeCell ref="A16:A18"/>
    <mergeCell ref="C16:C18"/>
    <mergeCell ref="A61:C61"/>
    <mergeCell ref="C125:C127"/>
    <mergeCell ref="G16:G18"/>
    <mergeCell ref="H9:I9"/>
    <mergeCell ref="H130:H131"/>
    <mergeCell ref="A13:C13"/>
    <mergeCell ref="B29:B30"/>
    <mergeCell ref="B128:B131"/>
    <mergeCell ref="C130:C131"/>
    <mergeCell ref="I130:I131"/>
    <mergeCell ref="B78:B79"/>
    <mergeCell ref="C128:D129"/>
    <mergeCell ref="A128:A131"/>
    <mergeCell ref="D130:D131"/>
    <mergeCell ref="C121:C122"/>
    <mergeCell ref="F10:F11"/>
    <mergeCell ref="D16:D20"/>
    <mergeCell ref="E16:E20"/>
    <mergeCell ref="C123:C124"/>
    <mergeCell ref="E31:E32"/>
    <mergeCell ref="E8:E11"/>
    <mergeCell ref="G129:I129"/>
    <mergeCell ref="G130:G131"/>
    <mergeCell ref="E128:E131"/>
    <mergeCell ref="F8:I8"/>
    <mergeCell ref="I10:I11"/>
    <mergeCell ref="I16:I18"/>
    <mergeCell ref="F16:F18"/>
    <mergeCell ref="H16:H18"/>
    <mergeCell ref="F9:G9"/>
    <mergeCell ref="H10:H11"/>
    <mergeCell ref="A136:I136"/>
    <mergeCell ref="A1:I1"/>
    <mergeCell ref="A2:I2"/>
    <mergeCell ref="A3:I3"/>
    <mergeCell ref="A8:A11"/>
    <mergeCell ref="B7:I7"/>
    <mergeCell ref="A5:I5"/>
    <mergeCell ref="A6:I6"/>
    <mergeCell ref="A4:I4"/>
    <mergeCell ref="C8:D9"/>
    <mergeCell ref="A142:D142"/>
    <mergeCell ref="J16:J23"/>
    <mergeCell ref="J78:J79"/>
    <mergeCell ref="J80:J81"/>
    <mergeCell ref="J82:J83"/>
    <mergeCell ref="A140:C140"/>
    <mergeCell ref="D78:D79"/>
    <mergeCell ref="E78:E79"/>
    <mergeCell ref="A132:I132"/>
    <mergeCell ref="F129:F131"/>
  </mergeCells>
  <printOptions horizontalCentered="1"/>
  <pageMargins left="0.1968503937007874" right="0.1968503937007874" top="0.25" bottom="0.2362204724409449" header="0.11811023622047245" footer="0.11811023622047245"/>
  <pageSetup fitToHeight="0" horizontalDpi="600" verticalDpi="600" orientation="landscape" paperSize="9" scale="34" r:id="rId1"/>
  <rowBreaks count="5" manualBreakCount="5">
    <brk id="28" max="8" man="1"/>
    <brk id="58" max="8" man="1"/>
    <brk id="86" max="8" man="1"/>
    <brk id="94" max="8" man="1"/>
    <brk id="119" max="8" man="1"/>
  </rowBreaks>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2021-07-09T09:41:06Z</dcterms:modified>
  <cp:category/>
  <cp:version/>
  <cp:contentType/>
  <cp:contentStatus/>
</cp:coreProperties>
</file>