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9435" activeTab="0"/>
  </bookViews>
  <sheets>
    <sheet name="отчет" sheetId="1" r:id="rId1"/>
  </sheets>
  <definedNames>
    <definedName name="_xlnm.Print_Titles" localSheetId="0">'отчет'!$8:$11</definedName>
    <definedName name="_xlnm.Print_Area" localSheetId="0">'отчет'!$A$1:$N$157</definedName>
  </definedNames>
  <calcPr fullCalcOnLoad="1"/>
</workbook>
</file>

<file path=xl/sharedStrings.xml><?xml version="1.0" encoding="utf-8"?>
<sst xmlns="http://schemas.openxmlformats.org/spreadsheetml/2006/main" count="507" uniqueCount="333">
  <si>
    <t>1.</t>
  </si>
  <si>
    <t>№ п/п</t>
  </si>
  <si>
    <t>Мероприятие</t>
  </si>
  <si>
    <t>I.</t>
  </si>
  <si>
    <t>II.</t>
  </si>
  <si>
    <t>Меры по увеличению поступлений налоговых и неналоговых доходов</t>
  </si>
  <si>
    <t>Меры по повышению эффективности расходов</t>
  </si>
  <si>
    <t>1.1.</t>
  </si>
  <si>
    <t>Использование результатов мониторинга процентных ставок по кредитам кредитных организаций при:
- обосновании цены муниципальных контрактов при проведении аукционов по привлечению кредитов кредитных организаций;
- работе с кредитными организациями по снижению процентных ставок по действующим кредитам</t>
  </si>
  <si>
    <t>Привлечение краткосрочных бюджетных кредитов на пополнение остатков средств на счетах местных бюджетов в случаях и на условиях, установленных законодательством</t>
  </si>
  <si>
    <t>Привлечение кредитов кредитных организаций в форме возобновляемых кредитных линий</t>
  </si>
  <si>
    <t>Оптимизация расходов на обслуживание муниципального долга</t>
  </si>
  <si>
    <t>Оптимизация бюджетной сети</t>
  </si>
  <si>
    <t>Передача полномочий администраций поселений, являющихся административными центрами муниципальных районов, администрациям муниципальных районов</t>
  </si>
  <si>
    <t>1.2.</t>
  </si>
  <si>
    <t>Подготовка предложений по объединению поселений</t>
  </si>
  <si>
    <t>Управление ликвидностью единого счета бюджета:
- минимизация остатков за счет заемных средств;
- использование остатков на счетах бюджетных и автономных учреждений</t>
  </si>
  <si>
    <t>Реструктуризация муниципального долга</t>
  </si>
  <si>
    <t>Повышение эффективности расходов</t>
  </si>
  <si>
    <t>Установление ограничения на размер компенсации работникам расходов на оплату стоимости проезда к месту использования отдыха и обратно</t>
  </si>
  <si>
    <t>Регулирование открытия классов, классов-комплектов в общеобразовательных организациях муниципальным заданием</t>
  </si>
  <si>
    <t>Установление запрета на увеличение общей численности работников муниципальных учреждений (за исключением случаев увеличения численности работников в результате изменения разграничения полномочий, а также ввода в эксплуатацию объектов, находящихся в муниципальной собственности, или передачи указанных объектов в муниципальную собственность)</t>
  </si>
  <si>
    <t>Нормирование численности работников админитративно-управленческого персонала учреждений в зависимости от численности получателей услуг и численности работников учреждений</t>
  </si>
  <si>
    <t>Установление (сокращение) предельного соотношения размеров должностных окладов и среднемесячной заработной платы работников административно-управленческого персонала учреждений к размерам должностных окладов и среднемесячной заработной платы других категорий работников учреждений</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</si>
  <si>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</si>
  <si>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Централизация  обеспечивающих функций органов местного самоуправления</t>
  </si>
  <si>
    <t>Централизация обеспечивающих функций учреждений, в том числе: 
- по ведению бухгалтерского учета;
- закупке товаров, работ и услуг;
- материально-техническому обеспечению;
- обслуживанию и ремонту помещений, охране зданий</t>
  </si>
  <si>
    <t>Централизация библиотечной сети на уровне муниципального района</t>
  </si>
  <si>
    <t>Утверждение порядка формирования структуры органов местного самоуправления, предусматривающего установление предельной численности заместителей руководителя, определение минимальной численности работников отделов, управлений, оптимального соотношения категорий должностей муниципальной службы</t>
  </si>
  <si>
    <t>Проведение проверки достоверности определения сметной стоимости строительства, реконструкции, капитального ремонта объектов капитального строительства в соответствии с постановлением Правительства Российской Федерации от 18 мая 2009 года № 427</t>
  </si>
  <si>
    <t>Отмена расходных обязательств по решению вопросов, не отнесенных к вопросам местного значения</t>
  </si>
  <si>
    <t>Непревышение установленных целевых значений показателей средней заработной платы педагогических работников общеобразовательных организаций, дошкольных образовательных организаций, организаций дополнительного образования детей, работников учреждений культуры и социальных работников</t>
  </si>
  <si>
    <t>Оптимизация расходов на предоставление субсидий юридическим лицам</t>
  </si>
  <si>
    <t>Минимизация объемов авансирования по муниципальным контрактам</t>
  </si>
  <si>
    <t>Увеличение объема расходов учреждений, осуществляемых за счет доходов от внебюджетной деятельности (доходы от оказания платных услуг, использования имущества учреждений, проектной деятельности)</t>
  </si>
  <si>
    <t>Принятие мер технического характера по снижению объемов потребления коммунальных ресурсов учреждениями</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</si>
  <si>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t>
  </si>
  <si>
    <t>Оптимизация режима функционирования дошкольных образовательных организаций</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</si>
  <si>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t>
  </si>
  <si>
    <t>1.3.</t>
  </si>
  <si>
    <t>Оптимизация объемов финансового обеспечения деятельности органов местного самоуправления:
- выведение непрофильных специалистов из числа муниципальных служащих;
- приведение численности работников органов местного самоуправления и расходов на их содержание в соответствие с нормативными;
- оптимизация расходов на содержание органов местного самоуправления (сокращение расходов на служебные командировки, материальное обеспечение, транспортное обслуживание органов местного самоуправления)</t>
  </si>
  <si>
    <t>1.4.</t>
  </si>
  <si>
    <t>1.5.</t>
  </si>
  <si>
    <t>1.6.</t>
  </si>
  <si>
    <t>1.7.</t>
  </si>
  <si>
    <t>Установление ограничений на использование экономии, образующейся в связи с наличием вакансий в органах местного самоуправления</t>
  </si>
  <si>
    <t>2.</t>
  </si>
  <si>
    <t>Оптимизация расходов на оплату труда работников учреждений за счет сокращения внутреннего совмещения</t>
  </si>
  <si>
    <t>Установление ограничений на использование экономии, образующейся в связи с наличием вакансий в учреждениях</t>
  </si>
  <si>
    <t>2.1.</t>
  </si>
  <si>
    <t>2.2.</t>
  </si>
  <si>
    <t>2.3.</t>
  </si>
  <si>
    <t>2.21.</t>
  </si>
  <si>
    <t>Использование типового  контракта, разработанного Министерством по дорожному хозяйству, транспорту и связи Республики Карелия, при заключении муниципальных контрактов на выполнение работ по ремонту автомобильных дорог общего пользования местного значения</t>
  </si>
  <si>
    <t>3.</t>
  </si>
  <si>
    <t>4.</t>
  </si>
  <si>
    <t>3.1.</t>
  </si>
  <si>
    <t>3.2.</t>
  </si>
  <si>
    <t>3.3.</t>
  </si>
  <si>
    <t>3.4.</t>
  </si>
  <si>
    <t>3.5.</t>
  </si>
  <si>
    <t>3.6.</t>
  </si>
  <si>
    <t>3.7.</t>
  </si>
  <si>
    <t>4.1.</t>
  </si>
  <si>
    <t>4.2.</t>
  </si>
  <si>
    <t>4.3.</t>
  </si>
  <si>
    <t>4.4.</t>
  </si>
  <si>
    <t>4.5.</t>
  </si>
  <si>
    <t>Внесение изменений в правила благоустройства территорий муниципальных образований, предусматривающих регулирование вопросов участия (в том числе финансового) владельцев зданий, строений, сооружений, земельных участков в содержании прилегающих территорий</t>
  </si>
  <si>
    <t>3.8.</t>
  </si>
  <si>
    <t>3.9.</t>
  </si>
  <si>
    <t>Установление запрета на увеличение общей численности работников органов местного самоуправления, за исключением случаев увеличения численности работников в результате изменения разграничения полномочий</t>
  </si>
  <si>
    <t>Совершенствование организационно-правовой формы и механизмов финансового обеспечения муниципальных учреждений</t>
  </si>
  <si>
    <t>Утверждение норм материальных, технических и иных ресурсов, используемых для оказания муниципальных услуг (выполнения работ)</t>
  </si>
  <si>
    <t>Увеличение доходов от платы за наем жилых помещений</t>
  </si>
  <si>
    <t xml:space="preserve">Оптимизация объема предоставления услуг в организациях дополнительного образования, финансовое обеспечение которых осуществляется за счет средств местного бюджета </t>
  </si>
  <si>
    <t>Обеспечение роста поступлений от реализации программы приватизации</t>
  </si>
  <si>
    <t>Мобилизация доходов в виде дивидендов от участия в уставном капитале хозяйственных обществ, в том числе за счет повышения размера дивидендов до 50% чистой прибыли, рассчитанной по показателям консолидированной финансовой отчетности</t>
  </si>
  <si>
    <t>Повышение собираемости налоговых и неналоговых доходов</t>
  </si>
  <si>
    <t>Повышение эффективности администрирования налога на доходы физических лиц. Легализация неформальной занятости</t>
  </si>
  <si>
    <t>Установление ставок арендной платы за использование муниципального имущества не ниже ставок, сложившихся исходя из рыночной стоимости аренды имущества, при сдаче в аренду коммерческой недвижимости иными собственниками на территории муниципального образования</t>
  </si>
  <si>
    <t>Активизации работы по проведению торгов по продаже права заключения договоров аренды муниципального имущества и земельных участков, находящихся в муниципальной собственности</t>
  </si>
  <si>
    <t>Увеличение неналоговых доходов за счет мобилизации административных штрафов, установление ежегодного норматива по увеличению результатов от деятельности административных комиссий. Анализ результатов деятельности административных комиссий</t>
  </si>
  <si>
    <t>Обеспечение роста поступлений за счет доходов от использования и реализации земельных участков и муниципального имущества</t>
  </si>
  <si>
    <t>Проведение работы по развитию предпринимательства (в том числе в сферах туризма, сельского хозяйства) за счет предоставляемых мер поддержки</t>
  </si>
  <si>
    <t xml:space="preserve"> </t>
  </si>
  <si>
    <r>
      <t xml:space="preserve">Периодичность отчета: </t>
    </r>
    <r>
      <rPr>
        <i/>
        <u val="single"/>
        <sz val="16"/>
        <rFont val="Times New Roman"/>
        <family val="1"/>
      </rPr>
      <t>ежемесячная</t>
    </r>
  </si>
  <si>
    <r>
      <t xml:space="preserve">Единицы измерения: </t>
    </r>
    <r>
      <rPr>
        <i/>
        <u val="single"/>
        <sz val="16"/>
        <rFont val="Times New Roman"/>
        <family val="1"/>
      </rPr>
      <t>тыс. рублей</t>
    </r>
  </si>
  <si>
    <t>ВСЕГО</t>
  </si>
  <si>
    <t>Утверждено</t>
  </si>
  <si>
    <t>в т.ч.:</t>
  </si>
  <si>
    <t>Исполнено на отчетную дату</t>
  </si>
  <si>
    <t>%</t>
  </si>
  <si>
    <t>Бюджетный эффект</t>
  </si>
  <si>
    <t>тыс. рублей</t>
  </si>
  <si>
    <t>Информация о реализации мероприятия</t>
  </si>
  <si>
    <t>ВСЕГО по Программе</t>
  </si>
  <si>
    <t>№ пункта Типового плана</t>
  </si>
  <si>
    <t>Организация межведомственного взаимодействия с  органами исполнительной власти, отраслевыми министерствами и ведомствами, ГУ-Отделение Пенсионного фонда, налоговыми и правоохранительными органами, Управлением труда и занятости Республики Карелия по вопросу мониторинга отдельных организаций.</t>
  </si>
  <si>
    <t>Наименование мероприятия в Типовом плане</t>
  </si>
  <si>
    <r>
      <t xml:space="preserve">Наименование мероприятия в Программе </t>
    </r>
    <r>
      <rPr>
        <u val="single"/>
        <sz val="14"/>
        <rFont val="Times New Roman"/>
        <family val="1"/>
      </rPr>
      <t>(указать, если отличается)</t>
    </r>
  </si>
  <si>
    <t>Вовлечение в налоговый оборот объектов недвижимости.</t>
  </si>
  <si>
    <t>Вовлечение в налоговый оборот земельных участков.</t>
  </si>
  <si>
    <t>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t>
  </si>
  <si>
    <r>
      <t xml:space="preserve">Срок представления: </t>
    </r>
    <r>
      <rPr>
        <i/>
        <u val="single"/>
        <sz val="16"/>
        <rFont val="Times New Roman"/>
        <family val="1"/>
      </rPr>
      <t>10 число месяца, следующего за отчетным</t>
    </r>
  </si>
  <si>
    <t>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t>
  </si>
  <si>
    <t>Мероприятия, предусматривающие достижение бюджетного эффекта</t>
  </si>
  <si>
    <t>Мероприятия, для которых установлены иные показатели результативности</t>
  </si>
  <si>
    <t>Значение</t>
  </si>
  <si>
    <t>План</t>
  </si>
  <si>
    <t>Факт</t>
  </si>
  <si>
    <t>Целевой показатель результативности</t>
  </si>
  <si>
    <t>Наимено-вание</t>
  </si>
  <si>
    <t>в т.ч. за счет средств местного бюджета</t>
  </si>
  <si>
    <t>в т.ч. за счет средств субвенций</t>
  </si>
  <si>
    <t>Отчет о реализации мероприятий по оздоровлению муниципальных финансов</t>
  </si>
  <si>
    <t>…</t>
  </si>
  <si>
    <t xml:space="preserve">  Пудожского  муниципального района </t>
  </si>
  <si>
    <t>Увеличение стоимости услуг в МБУ ДО Дом детского творчества;  реализация программы оказания услуг на платной основе в МБУ ДО Детская юношеская спортивная школа</t>
  </si>
  <si>
    <t>Сокращение ставок административно-управленческого персонала</t>
  </si>
  <si>
    <t>2.7</t>
  </si>
  <si>
    <t>2.9</t>
  </si>
  <si>
    <t>2.10</t>
  </si>
  <si>
    <t>Оптимизация расходов на уплату земельного налога</t>
  </si>
  <si>
    <t>Ведение претензионно-исковой работы</t>
  </si>
  <si>
    <t>Инвентаризация задолженности по арендной плате. Начисление и взыскание неустоек, пеней, штрафов за просроченные платежи по арендной плате</t>
  </si>
  <si>
    <t>Активизация деятельности административных комиссий</t>
  </si>
  <si>
    <t>Заключение соглашений о передаче полномочий</t>
  </si>
  <si>
    <t xml:space="preserve">Сокращение ставок педагогического персонала, перевод средних школ в основные </t>
  </si>
  <si>
    <t>Предоставление услуг в учреждениях дополнительного образования в соответствии с муниципальным заданием</t>
  </si>
  <si>
    <t>Регулирование открытия классов, классов-комплектов, групп нормативно-правовыми актами администрации Пудожского муниципального района</t>
  </si>
  <si>
    <t>Направлять обращения в Росреестр о пересмотре кадастровой стоимости земельных участков</t>
  </si>
  <si>
    <t>Реструктуризация бюджетных кредитов</t>
  </si>
  <si>
    <t>Уменьшение начальной максимальной цены контракта</t>
  </si>
  <si>
    <t>Досрочное погашение кредитов кредитным организациям</t>
  </si>
  <si>
    <t>в т.ч. Субвенция</t>
  </si>
  <si>
    <t>Увеличение доходов за счет имущественных налогов</t>
  </si>
  <si>
    <t>Передача квартир в порядке приватизации, ввод в эксплуатацию и оформление права собственности на жилые дома</t>
  </si>
  <si>
    <t>Оформление земельных участков в собственность</t>
  </si>
  <si>
    <t>3.1</t>
  </si>
  <si>
    <t>3.2</t>
  </si>
  <si>
    <t>3.3</t>
  </si>
  <si>
    <t>Проведение ежемесячно торгов по продаже муниципального имущества, включенного в план приватизации, активизация работы по поиску потенциальных покупателей</t>
  </si>
  <si>
    <t>Оптимизация расходов на муниципальное управление</t>
  </si>
  <si>
    <t>1.1</t>
  </si>
  <si>
    <t>1.2</t>
  </si>
  <si>
    <t>пересмотр стажа включенного для расчета доплаты к пенсии</t>
  </si>
  <si>
    <t>2.1</t>
  </si>
  <si>
    <t>2.3</t>
  </si>
  <si>
    <t>2,5</t>
  </si>
  <si>
    <t>Увеличение количества зарегестрированных налогоплательщиков НДФЛ</t>
  </si>
  <si>
    <t>досрочное погашения кредитов</t>
  </si>
  <si>
    <t>Мероприятия, проводимые органом местного самоуправления в соответствии с «дорожной картой» по развитию сети образования</t>
  </si>
  <si>
    <t>Осуществление деятельности комиссии по укреплению налоговой и бюджетной дисциплины и контролю за исполнением трудового законодательства , легализации заработной платы и неформальной занятости, а также граждан предпенсионного возраста, проведение выездных контрольных мероприятий</t>
  </si>
  <si>
    <t>Рассмотрение организаций на муниципальных комиссиях, подготовка предложений по рассмотрению организаций на республиканских комиссиях</t>
  </si>
  <si>
    <t>Организация межведомственного взаимодействия в части постановки на налоговый учет осуществляющих деятельность на территории муниципального образования организаций, головные структуры которых состоят на учете в других субъектах Российской Федерации и индивидуальных предпринимателей, зарегистрированных в других субъектах Российской Федерации</t>
  </si>
  <si>
    <t>Направление информации в Межрайонную ИФНС России №9 по Республике Карелии</t>
  </si>
  <si>
    <t>да</t>
  </si>
  <si>
    <t>Проведение индивидуальной работы с руководителями организаций по увеличению уровня заработной платы наемных работников. Увеличение налоговой базы в результате создания новых рабочих мест на территории Пудожского муниципального района посредством взаимодействия с инвесторами при реализации проектов</t>
  </si>
  <si>
    <t>Взаимодействие с Управлением Росреестра, ИФНС в рамках осуществления муниципального земельного контроля, направленного на выявление земельных участков, используемых без неоформленных в установленном порядке документов</t>
  </si>
  <si>
    <t>Осуществление муниципального земельного контроля</t>
  </si>
  <si>
    <t>Осуществление проверок по муниципальному земельному контролю, выявление нарушений в части земельных отношений, направление материалов по выявленным нарушениям в Управление Федеральной службы государственной регистрации, кадастра и картографии по РК для принятия мер административного воздействия в рамках государственного земельного надзора</t>
  </si>
  <si>
    <t>Усиление работы по выявлению нарушений, связанных с использованием земельных участков не по целевому назначению, направление соответствующих материалов в ИФНС №9 по Республике Карелия в целях применения ставки земельного налога, соответствующей фактическому использованию земельных участков</t>
  </si>
  <si>
    <t>Проведение оценки эффективности налоговых льгот (пониженных ставок) по налогу на имущество физических лиц и земельному налогу и отмена неэффективных льгот</t>
  </si>
  <si>
    <t>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t>
  </si>
  <si>
    <t>Безвозмездные поступления от физических лиц и юридических лиц в рамках реализации программы поддержки местных инициатив граждан, ТОС, КГС проживающих в муниципальных образованиях</t>
  </si>
  <si>
    <t>Участие Администраций поселений в реализации проектов по поддержке местных инициатив граждан, ТОС, КГС и вовлечение доли юридических и физических лиц в реализацию проектов</t>
  </si>
  <si>
    <t>Оптимизация объемов финансового обеспечения деятельности органов местного самоуправления:- выведение непрофильных специалистов из числа муниципальных служащих;- приведение численности работников органов местного самоуправления и расходов на их содержание в соответствие с нормативными;- оптимизация расходов на содержание органов местного самоуправления (сокращение расходов на служебные командировки, материальное обеспечение, транспортное обслуживание органов местного самоуправления)</t>
  </si>
  <si>
    <t>Отказ от здания МБУ ДО ДЮСШ (ул. Пионерская д.15), отказ от здания  музея на ул. Комсомольской с 01.09.19, отказ от помещений на втором этаже здания по ул. К.Маркса 67</t>
  </si>
  <si>
    <t>Оптимизация численности работников обслуживающего и вспомогательного персонала, непрофильных специалистов учреждений:- организация работы по нормированию труда в учреждениях;- передача несвойственных функций учреждений на аутсорсинг;- установка охранно-пожарной сигнализации</t>
  </si>
  <si>
    <t>Проведение нормирования труда.  Проведение расчетов по установке охранно-пожарной сигнализации ( сокращение 49 ставок сторожей)</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</si>
  <si>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t>
  </si>
  <si>
    <t>3,2</t>
  </si>
  <si>
    <t>Принятие мер технического характера по снижению потребления коммунальных ресурсов учреждениями</t>
  </si>
  <si>
    <t>Модернизация тепловых узлов с установкой энергоэффективной автоматики в 17 зданиях 11 образовательных учреждений</t>
  </si>
  <si>
    <t>Мероприятия по сокращению (предупреждению образования) просроченной дебиторской и просроченной кредиторской задолженности</t>
  </si>
  <si>
    <t>Анализ состояния просроченной дебиторской и просроченной кредиторской задолженности</t>
  </si>
  <si>
    <t>Инвентаризация дебиторской и кредиторской задолженности</t>
  </si>
  <si>
    <t>Определение условий предоставления межбюджетных трансфертов бюджетам поселений из бюджета муниципального образования «Пудожский муниципальный район» с учетом обеспечения органами местного самоуправления поселений мероприятий, направленных на погашение просроченной дебиторской и просроченной кредиторской задолженности</t>
  </si>
  <si>
    <t>Сокращение просроченной дебиторской и просроченной кредиторской задолженности</t>
  </si>
  <si>
    <t>Реализация соглашений с органами местного самоуправления –получателями дотаций на выравнивание бюджетной обеспеченности поселений, предусматривающих обязательства по сокращению (отсутствию) просроченной дебиторской и просроченной кредиторской задолженности</t>
  </si>
  <si>
    <t>Принятие мер обеспечивающих снижение просроченной дебиторской задолженности в отношении муниципальных учреждений при организации исполнения местных бюджетов</t>
  </si>
  <si>
    <t>Предупреждение образования просроченной дебиторской и просроченной кредиторской задолженности</t>
  </si>
  <si>
    <t>Контроль за сроками уплаты  доходов, администрируемых органами местного самоуправления (казенными учреждениями находящимися в их ведении) и сроками выполнения планов, графиков предоставления муниципальных услуг (работ); принятие решения об осуществлении отдельных закупок товаров, работ и услуг путем заключения договоров (муниципальных контрактов) без включения в них условия об авансовом платеже.</t>
  </si>
  <si>
    <t>Контроль за заключением муниципальными казенными учреждениями муниципальных договоров (контрактов) в пределах доведенных лимитов бюджетных обязательств</t>
  </si>
  <si>
    <t>да/нет</t>
  </si>
  <si>
    <t>не менее чем на 10</t>
  </si>
  <si>
    <t>тыс.руб</t>
  </si>
  <si>
    <t>Контроль за выполнением планов финансово-хозяйственной деятельности  муниципальными бюджетными  учреждениями</t>
  </si>
  <si>
    <t xml:space="preserve">Осуществление деятельности комиссии по укреплению налоговой и бюджетной дисциплины и контролю за исполнением трудового законодательства , легализации заработной платы и неформальной занятости, а также граждан предпенсионного возраста, проведение выездных </t>
  </si>
  <si>
    <t>Проведение работ по достижению полной нумерации жилых домов в населенных пунктах с внесением соответствующих изменений в федеральную информационную адресную систему (ФИАС)</t>
  </si>
  <si>
    <t>Управление по ЖКХ и инфраструктуре администрации Пудожского муниципального района.</t>
  </si>
  <si>
    <t xml:space="preserve"> Да/нет</t>
  </si>
  <si>
    <t>Начальник отдела финансов и бухгалтерского учета</t>
  </si>
  <si>
    <t>2.2</t>
  </si>
  <si>
    <t>2.4.</t>
  </si>
  <si>
    <t>2.5.</t>
  </si>
  <si>
    <t>2.6.</t>
  </si>
  <si>
    <t>Проведение информационно-разъяснительной работы с использованием СМИ и информационно-телекоммуникационной сети «Интернет» о необходимости перечисления НДФЛ в полном объеме в установленном законом порядке налоговыми агентами, о неблагоприятных последствиях получения работниками «серой» заработной платы</t>
  </si>
  <si>
    <t>Проведение работы по выявлению неиспользуемого имущества в целях привлечения его в хозяйственный оборот (продажа, сдача в аренду)</t>
  </si>
  <si>
    <t>Сдача в аренду помещений, освободившихся после оптимизационных мероприятий по занимаемым площадям муниципальных учреждений</t>
  </si>
  <si>
    <t>3.4</t>
  </si>
  <si>
    <t>Определен режим работы детских садов в соответствии с потребностью. Закрытие  садов  на летний период, сокращение режима работы садов до 10 часов в день (сокращение 4,08 ставки воспитателей</t>
  </si>
  <si>
    <t>Снижение численности безработных граждан, зарегистрированных в органах службы занятости</t>
  </si>
  <si>
    <t>Выявление работодателей, выплачивающих заработную плату ниже прожиточного минимума;
проведение рейдов  в целях выявления работодателей, использующих труд наемных работников без оформления правоотношений, и физических лиц, занимающихся предпринимательской деятельностью без постановки на налоговый учет</t>
  </si>
  <si>
    <t>Формирование доходов консолидированного бюджета Республики Карелия за счет налогов, исчисление налоговой базы по которым осуществляется исходя из кадастровой стоимости объектов налогообложения</t>
  </si>
  <si>
    <t>Эффективность использования муниципального имущества</t>
  </si>
  <si>
    <t>Проведение ежеквартально торгов по продаже муниципального имущества включенного в план приватизации, активизация работы по поиску потенциальных покупателей</t>
  </si>
  <si>
    <t>Направление налогоплательщикам претензий, подготовка исковых заявлений, взыскание задолженности в судебном порядке, взаимодействие со службой судебных приставов, рассмотрение организаций должников перед бюджетом на по пополнению доходной части бюджета Пудожского муниципального района</t>
  </si>
  <si>
    <t>3.5</t>
  </si>
  <si>
    <t>3.6</t>
  </si>
  <si>
    <t>3.7</t>
  </si>
  <si>
    <t>3.8</t>
  </si>
  <si>
    <t>3.9</t>
  </si>
  <si>
    <t>Повышение качества администрирования неналоговых доходов</t>
  </si>
  <si>
    <t>Выявление неучтенных земельных участков , уточнение сведений о земельных участках, вовлечение их в хозяйственный оборот</t>
  </si>
  <si>
    <t xml:space="preserve">Актуализация правил землепользования и застройки в части приведения установленных градостроительным регламентом видов разрешенного использованияземельных участков в соответствие с видами разрешенного использования земельных участков, предусмотренными классификатором видов разрешенного использования земельных участков, утвержденных Приказом Минэкономразвития России от 01.09.2014 № 540 </t>
  </si>
  <si>
    <t>Проведение муниципального земельного контроля</t>
  </si>
  <si>
    <t>Внесение изменений в правила землепользования и застройки</t>
  </si>
  <si>
    <t>4.2</t>
  </si>
  <si>
    <t>4.3</t>
  </si>
  <si>
    <t>4.4</t>
  </si>
  <si>
    <t>4.5</t>
  </si>
  <si>
    <t>Реализация мероприятий по государственной поддержке малого и среднего предпринимательства ( в т.ч. поддержка субъектов малого и среднего предпринимательства в моногородах)</t>
  </si>
  <si>
    <t>Создание условий для обеспечения жителей услугами торговли</t>
  </si>
  <si>
    <t xml:space="preserve">Проведение работы  
по развитию предпринимательства в сфере сельского хозяйства
</t>
  </si>
  <si>
    <t>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t>
  </si>
  <si>
    <t xml:space="preserve">Актуализация нормативно- правовых актов в сфере торговли, регулирование ставок налогов и арендной платы за пользование помещениями объектами торговли, предоставление налоговых льгот  </t>
  </si>
  <si>
    <t>Да</t>
  </si>
  <si>
    <t>Больше 0</t>
  </si>
  <si>
    <t>нет</t>
  </si>
  <si>
    <t>4.6</t>
  </si>
  <si>
    <t>Количество вновь созданных субъектов МСП по виду деятельности «растениеводство и животноводство, охота и предоставление соответствующих услуг в этих областях»</t>
  </si>
  <si>
    <t>Кирилова Г.</t>
  </si>
  <si>
    <t>Проведение претензионно-исковой работы и  взысканию с арендаторов задолженности по арендной плате за земельные участки, государственная собственность на которые не разграничена в судебном порядке</t>
  </si>
  <si>
    <t>Ошонкова Надежда</t>
  </si>
  <si>
    <t>Дроздовская Мария</t>
  </si>
  <si>
    <t>Исполнитель</t>
  </si>
  <si>
    <t>Экономическая служба МКУ РЦ</t>
  </si>
  <si>
    <t>Экономическая служба МКУ РЦ ( указать в т.ч. За счет субвенции</t>
  </si>
  <si>
    <t>Экономическая служба МКУ РЦ (пересчитать также тепло за 1 месяц на новый тариф)</t>
  </si>
  <si>
    <t>МКУ РЦ</t>
  </si>
  <si>
    <t>Отдел финансов и бухгалтерского учета</t>
  </si>
  <si>
    <t>Отдел финансов и бухгалтерского учета, МКУ РЦ</t>
  </si>
  <si>
    <t>Наумова Юлия, Садовская Татьяна</t>
  </si>
  <si>
    <t xml:space="preserve">да </t>
  </si>
  <si>
    <t>Ю.С. Павлюх</t>
  </si>
  <si>
    <t>В 2020 году</t>
  </si>
  <si>
    <t>Наумова Юлия Александровна</t>
  </si>
  <si>
    <t>Маслова Ирина Григорьевнав</t>
  </si>
  <si>
    <t>Управление по ЖКХ (Амозова Валетина Юрьевна)</t>
  </si>
  <si>
    <t>Управление по ЖКХ (Фофанов Сергей  Алексеевич)</t>
  </si>
  <si>
    <t>Исполнитель                                                                                                                                          Павлюх Ю.С. 8-81452-51361</t>
  </si>
  <si>
    <t>70ед.</t>
  </si>
  <si>
    <t>Управление по экономике и финансам Маслова Ирина</t>
  </si>
  <si>
    <t>Дмитриева Наталья</t>
  </si>
  <si>
    <t>отсутсвует</t>
  </si>
  <si>
    <t>На стадии заключения договоров(муниципальных контрактов) юридическа служба и контрактные управляющие МКУ РЦ  обеспечивают контроль за заключением муниципальных контрактов, иных договоров в пределах доведенных лимитов бюджетных обязательств (для муниципальных казенных учреждений) и в пределах плановых показателей по выплатам, утвержденных в установленном порядке планами финансово-хозяйственной деятельности  учреждений (для муниципальных бюджетных и автономных учреждений). Формируется план закупок в соответствии с утвержденными лимитами</t>
  </si>
  <si>
    <t>25.01.2021 со всеми  сельскими поселениями заключены соглашения на социально-экономическое развитие и оздоровлению муниципальных финансов поселения, определены целевые показатели и условия выполнения принимаемых обязательств</t>
  </si>
  <si>
    <t>2021 год</t>
  </si>
  <si>
    <r>
      <t>Реорганизация МКОУ ООШ Подпорожье (присоединение к СОШ п. Шальский)МКОУ ООШ Усть река (присоединение к СОШ п. Кривцы) , Объединение детских садов№4,№7,№45,№46 г. Пудожа путем присоединения к д/саду № 1, Создание Пяльмского образовательного комплекса в состав которого входит школы Авдеево, Куганаволок, Пудожгорский и Пяльма;
Объединение учреждений культуры г. Пудожа в КДЦ (Музей, ЦБС, Архив),</t>
    </r>
    <r>
      <rPr>
        <b/>
        <sz val="14"/>
        <rFont val="Times New Roman"/>
        <family val="1"/>
      </rPr>
      <t xml:space="preserve"> в 2021г. Реорганизация МБУ ДЮСШ путем присоединения к МБУ ДДТ</t>
    </r>
    <r>
      <rPr>
        <sz val="14"/>
        <rFont val="Times New Roman"/>
        <family val="1"/>
      </rPr>
      <t xml:space="preserve">
</t>
    </r>
  </si>
  <si>
    <t>В 2020 году  22 земельных участков. Срок уплаты налога за 2020 год до 01.12 .21г</t>
  </si>
  <si>
    <t>________________________________________</t>
  </si>
  <si>
    <t>_______________________________________</t>
  </si>
  <si>
    <t>Отсутствует просроченная кредиторская задолженности  и просроченная дебиторская задолженность муниципальных бюджетных  учреждений,  По состоянию на 01.05.2021 просроченная кредиторская задолженностьотсутствует.</t>
  </si>
  <si>
    <t>Одинцова Елена</t>
  </si>
  <si>
    <t>проведена инвентаризация на основании прказа № 56-0 от 03.11.20,57-0 от 03.11.2020,60-0 от 05.11.2020,61-0 от 05.11.2020,62-0 от 05.11.2020,63-0 от 05.11.2020,64-0, от 05.11.2020,66-0 от 05.11.2020,73-0 от 14.12.2020,.Погашение просроченной кредиторской задолженности в сумме 196 548,52 рублей , в том числе  :                                                   МКОУ ООШ п. Водла в сумме 24691,66 рублей до 01.03.2021                                                                                       МКОУ ООШ п. Пудожгорский в сумме25258,56 рублей до 01.03.2021                                                                                        МКОУ СОШ № 3 в сумме 44500 рублей до 01.03.2021                    МКОУ СОШ д. Авдеево в сумме 19500 рублей : до 01.03.2021 11500рублей ;до 01.07.2021- 8000 рублей                          МКОУ ЦПМСС в сумме 34248,23 рублей до 01.11.2021 г     МКОУ ООШ д. Шальский в сумме 48350,07 рублей : до 01.03.2021 37000рублей ;до 01.10.2021 11350,07 рублей /                                                                                          По состоянимю на 01.07.2021 просроченная кредиторская задолженность отсутсвует.</t>
  </si>
  <si>
    <t>Приобретение модульной котельной и установка в здании МБУ Районный культурно-досуговый центр до 31.12.2021г.</t>
  </si>
  <si>
    <t>Оценка эффективности налоговых расходов проведена.</t>
  </si>
  <si>
    <t>В 2021 г. запланировано продать 2 объекта муниципального имущества Пудожского муниципального района на общую сумму 1 240,0 тыс.руб. из них:639,2 тыс.руб на основании решения Арбитражного суда, 600,8 тыс.руб. объекты из программы приватизации. В 2021 г. запланировано продать 2 объекта муниципального имущества Пудожского городского поселения, включенного в план приватизации на общую сумму 838 тыс.руб.( Доходы по продаже мун. имущества на 01.9.2020- 618,8 тыс. рублей, на 01.09.2021- 2273 тыс. рублей, темп роста - 367%)</t>
  </si>
  <si>
    <t>По состоянию на 01.01.2021г. Численность безработных составила 523 человека, или 6,3 % от активного населения ,По состоянию на 01  сентября 2021 года численность безработных граждан составила  352 человек, уровень безработицы – 4.6 %</t>
  </si>
  <si>
    <t>Ожидаемый эффект по итогам 2021гшода</t>
  </si>
  <si>
    <t>Пояснения по неисполнению ожидиемых итогах 2021</t>
  </si>
  <si>
    <t>Расторжение контракта на приобретение модульной котельной в МБУ КДЦ и перенесение сроков на 2022 год.</t>
  </si>
  <si>
    <t>28.02.2021 Погашен досрочно кредит на 1 млн. рублей ; 21.09.2021 получен бюджетный кредит на покрытие коммерческого в сумме 31384,6 тыс. руб. - бюджетный эффект по итогам года 577 тыс. руб</t>
  </si>
  <si>
    <t xml:space="preserve">Информация по ЮЛ и ИП, которые не явились на заседания МВК и не предоставили пояснений, направляется для рассмотрения и проведения проверки в Прокуратуру Пудожского района и Государственную инспекцию труда Республики Карелия.  </t>
  </si>
  <si>
    <t>Исполнен</t>
  </si>
  <si>
    <t>За прошедший период 2021 года данные ЮЛ и ИП выявлены не были.</t>
  </si>
  <si>
    <t>Рассмотрение на Межведомственной комиссии по укреплению налоговой и бюджетной дисициплины и контролю за исполнением трудового законодательства, легализации заработной платы и неформальной занятости, а также занятости граждан предпенсионного возрастаа, в том числе в части своевременности и полноты выплаты заработной платы работодателей, выплачивающих заработную плату ниже прожиточного минимума, имеющих задолженность по  выплате заработной платы, не оформляющих правоотношения с наемными работниками. Рассмотрение на заседаниях рабочей группы по легализации предпринимательской деятельности.</t>
  </si>
  <si>
    <t>Передано в собственность граждан в порядке приватизации на 01.10.2021 г. 13 квартир. Срок уплаты налога за 2021 год до 01.12 .22 г. Бюджетный эффект ожидается по итогам 2022 г.</t>
  </si>
  <si>
    <t>На 1.10.2021 Проведено 18 заседаний комиссии, начислено 24 штрафа на сумму 29600.взыскано 30 штрафов на сумму 29000 в бюджет РК, 11,54 в местный бюджет.</t>
  </si>
  <si>
    <t>По данным отчности 5-МН за 2019 и за 2020год увеличение кадастровой стоимости имущества физических лиц на 677 823 руб.,  Тепм роста налога на имущества физических лиц к 2020 году по состоянию на 01.10.2021 142%</t>
  </si>
  <si>
    <t>По данным отчности 5-МН за 2019 и за 2020год увеличение кадастровой стоимости земельных участков на 27 634 руб.,  Тепм роста налога на землю к 2020 году по состоянию на 01.10.2021-  55% (снижение на 45%) По итогам года снижение темпа роста налога на землю на 12% - связано сприминением налоговых  льгот</t>
  </si>
  <si>
    <t>исполнен</t>
  </si>
  <si>
    <t>Исполнен                                               Снижение уровня по безработицы до 4,6%  (на 1,7 пунка)</t>
  </si>
  <si>
    <t>Единица измерений</t>
  </si>
  <si>
    <t>Тыс. рублей</t>
  </si>
  <si>
    <t>Количество проведенных комиссий</t>
  </si>
  <si>
    <t>Количество проведенных мероприятий</t>
  </si>
  <si>
    <t>чел.</t>
  </si>
  <si>
    <t>Ед.</t>
  </si>
  <si>
    <t>Динанмика поступлений налоговых и неналоговых платежей консолидированного бюджета к уровню прошлого года, %</t>
  </si>
  <si>
    <t>ед.</t>
  </si>
  <si>
    <t>В 2021 году запланировано  проведение 50 внеплановых проверок муниципального земельного контроля. Проведено 16 проверок по состоянию на 01.10.2021, по 13 проверкам направлены материалы в Россестр.По11 проверкам за 2020 поступили штрафы в размере 65000 руб. поступили в 2021 году</t>
  </si>
  <si>
    <t>Бюджетный эффект в 2021 году не запланирован</t>
  </si>
  <si>
    <t>По состоянию на 01.10.2021 - возбуждено исполнительных производств в количестве 19 шт на сумму 153564 руб. 51 коп.. Взыскано по ИП 320408,16 рублей коп. В судебный участок отправлено 82 заявлений на сумму909 082,03 руб. , из них 24 вынесено судебных приказа на сумму 230637 руб. 43 коп. и  отправлено в службу судебных приставов о возбуждении ИП.</t>
  </si>
  <si>
    <t xml:space="preserve">Найден потенциальный арендатор на помещения (ул. К.Маркса д.69А), но физическое лицо не оформило ИП для участия в аукционе. </t>
  </si>
  <si>
    <t>Исполнен . Темп роста постпуления доходы, получаемые в виде арендной платы за земли до разграничения к аналогичному периоду прошлого года 106%, Темп ростадоходы от сдачи в аренду имущества, находящегося в оперативном управлении 160%</t>
  </si>
  <si>
    <t>Исполнен. Темп роста по продаже муниципального имущества 336,6%</t>
  </si>
  <si>
    <t>Исполнен. Темп роста по продаже муниципального имущества366,4% к уровню прошлого года</t>
  </si>
  <si>
    <t xml:space="preserve">На территории Пудожского муниципального района в 2021 году планируется проведение 80 проверок муниципального земельного контроля с 01.05.2021г.
По проверкам за 2020г. поступило 65 000 рублей (13 оплаченных штрафов по 5000 рублей)
За 2021 год проведено 16 проверок, по 13 проверкам выявлены нарушения и направлены материалы в Росреестр.
</t>
  </si>
  <si>
    <t>1 человек привел в соответствие площадь было 1572м2, стало 1500м2, земельный налог не
увеличится, оплачен штраф 5000 руб.
По 11 человекам ведутся работы по межеванию, будет увеличена площадь земельных
участков(данных на сколько увеличена площадь пока нет, нет возможности высчитать налог)</t>
  </si>
  <si>
    <t xml:space="preserve">Всего на территории района по состоянию на 01.10.2021 год вновь зарегистрированных субъектов МСП составило 73 чел. в т.ч.: 6 (ООО) юридических лица и 67 индивидуальных предпринимателя </t>
  </si>
  <si>
    <t>Вновь созданных субъектов МСП по виду деятельности «растениеводство и животноводство, охота и предоставление соответствующих услуг в этих областях» по состоянию на 01.10.2021г. - 6 ед.</t>
  </si>
  <si>
    <t xml:space="preserve">Реализация мероприятий по государственной поддержке малого и среднего предпринимательства (в т.ч. поддержка субъектов малого и среднего предпринимательства в моногородах). С 1 по 30 сентября 2021г. администрацией был объявлен конкурс. С Министерства экономического развития и промышленности Республики Карелия выделена субсидия на сумму 3 367 275,82. Софинансирование программы  с  бюджета Пудожского района составит 34 012,89 тыс.руб. Согласно Порядка предоставления грантов и субсидии на рассмотрение заявок проходит в течение 30 дней.Общее количество заявок составило 15 штук. </t>
  </si>
  <si>
    <t>Темп ростадоходы от сдачи в аренду имущества, находящегося в оперативном управлении 160%</t>
  </si>
  <si>
    <t xml:space="preserve">КГС; ППМИ -321,3 тыс. рублей,ТОС- 777,9 тыс. руб по плану </t>
  </si>
  <si>
    <t>Утверждение структуры органов местного самоуправления, предусматривающей установление предельной численности заместителей руководителя, определение минимальной численности работников отделов, управлений, оптимального соотношения категорий должностей муниципальной службы</t>
  </si>
  <si>
    <t xml:space="preserve">Решение об утверждении  структуры органов местного самоуправления, предусматривающего установление предельной численности заместителей руководителя, определение минимальной численности работников отделов, управлений, оптимального соотношения категорий должностей муниципальной службы( №384 от 24.08.2018). Внесение изменение в Решение № 169 от 12.02.2021  </t>
  </si>
  <si>
    <t xml:space="preserve"> Решение об утверждении  структуры органов местного самоуправления, предусматривающего установление предельной численности заместителей руководителя, определение минимальной численности работников отделов, управлений, оптимального соотношения категорий должностей муниципальной службы( №384 от 24.08.2018). Внесение изменение в Решение № 169 от 12.02.2021  Внесение изменение в Решение № 169 от 12.02.2021  </t>
  </si>
  <si>
    <r>
      <t xml:space="preserve">Реорганизация МКОУ ООШ Подпорожье (присоединение к СОШ п. Шальский)МКОУ ООШ Усть река (присоединение к СОШ п. Кривцы) , 2020 год, бюджетный эффект 2021 года - оптимизация 19,18 ставок в сумме 7372 рублей. ( в т.ч. По субвенции 5145 руб)  </t>
    </r>
    <r>
      <rPr>
        <sz val="14"/>
        <color indexed="10"/>
        <rFont val="Times New Roman"/>
        <family val="1"/>
      </rPr>
      <t xml:space="preserve"> Объединение учреждений культуры г. Пудожа в КДЦ (Музей, ЦБС, Архив),  оптимизация  14,5*31872(2021г)*1,302*12=7220,5</t>
    </r>
  </si>
  <si>
    <t>по образовательным учреждениям земельный налог с 2017 года на 2021 год уменьшился на 2613,5тыс.руб</t>
  </si>
  <si>
    <t>Сокращение 49 ставок сторожей в образовательных учреждениях больше не планируется, данное мероприятие будет снято в связи с требованиями по безопасности в образовательных учреждениях.</t>
  </si>
  <si>
    <t>исполнено</t>
  </si>
  <si>
    <t>С 01.09.2021 на базе РДТТ открыты платные группы продленного дня ( 2 группы по 25 детей)</t>
  </si>
  <si>
    <t>На 01.10.2021 просроченная кредиторская задолженность отсутсвует</t>
  </si>
  <si>
    <t>теплоэнергия общая ДЮСШ 29,873*6387,61( тариф 2021 г 2 полугодие)=190817,07, отказ от помещений на втором этаже здания по ул. К.Маркса 67а теплоэнергия 68,547*6154,03+25,099*6387,61=582162,92</t>
  </si>
  <si>
    <t>МБУ "Пудожский вестник" 2021г - сокращение 0,5 ставки гл. бухгалтера-передача ведение бух. Учета в МКУ РЦ (на 2021г. - 12792*0,5*1,8*1,302*12=179,9 тыс. рублей)</t>
  </si>
  <si>
    <t>просроченной дебиторской задолженности по администрируемым доходам снижение на 39%  (Неа 01.01.2021 2175,3 тыс. руб, на 01.10.2021 - 1378тыс. рублей)</t>
  </si>
  <si>
    <t>Летний период из 5 филиалов МКДОУ № 1 г. пудожа  работало 2 , перевод обслуживающего персонала на 2/3, ФЗП за июнь, июль,август  с учетом отпускных 4592,9 тыс. рублей * 1,302 (страх вз.) = 5979,95 тыс. рублей, по штатному расписанию предусмотрено ФЗП за летние месяца 5871,5 тыс. рублей * 1,302 = 7644,7 тыс. рублей, экономия составила - 1664,7 тыс. рублей</t>
  </si>
  <si>
    <t xml:space="preserve">И.о. главы администрации Пудожского муниципального района </t>
  </si>
  <si>
    <t>А.В. Ладыгин</t>
  </si>
  <si>
    <t>На 01.11.2021 г. проведено 10 заседаний Межведомственной комиссии по укреплению налоговой и бюджетной дисициплины и контролю за исполнением трудового законодательства, легализации заработной платы и неформальной занятости, а также занятости граждан предпенсионного возраста. Всего на заседаниях были рассмотрен 239 участник, в том числе 70 физических лиц, 107 индивидуальных предпринимателей, 62 юридических лица. Общая задолженность налогоплательщиков:14973,36 тыс. руб. Присутствовали на заседании - 8, рассмотрены по предоставленной информации - 64. Полностью погасили задолженность - 40 налогоплатещиков.</t>
  </si>
  <si>
    <t xml:space="preserve">По состянию на 01.11.2021г. в рамках деятельности Межведомственной комиссии по укреплению налоговой и бюджетной дисициплины и контролю за исполнением трудового законодательства, легализации заработной платы и неформальной занятости, а также граждан предпенсионного возраста были рассмотрены 81 юрилическое лицо и  ИП по вопросу увеличения заработной платы. О повыщении заработной платы работникам отчитались 9 организаций и 5 ИП : ООО "Лес Трейд", ООО "Ритм", ООО "Рента", ИП Винникова Н.В., ООО Пудожский лесной терминал, ООО Пяльма Тимбер, ООО Автосервис, ИП Хачатрян А.В., ООО Рост, ООО Гран-ПК
ООО Гран-ПСМ, ИП Долгих В.А., ИП Кузнецов В.В., ИП Марков С.А.
</t>
  </si>
  <si>
    <t>В течение прошедшего периода 2021 года на территории Пудожского мунципального района в сфере сельского хозяйтсва созданы 3 ИП (ИП Бояринов С.А., ИП Иванова Е.И., ИП Савин С.А.) и 1 ООО (ООО "Агроресурс").</t>
  </si>
  <si>
    <t>На 01.11.2021 г. не сдано в аренду помещений, освободившихся после оптимизационных мероприятий по занимаемым площадям муниципальных учреждений</t>
  </si>
  <si>
    <t>На 01.11.2021 г. направлено 253 претезионных писем по аренде земельных участков, государственная собственность на которые не разграничена на общую сумму 1382,1 тыс.руб. На 01.11.2021 г. по аренде муниципального имущества направлено 12 претензионных письм на общую сумму 217,2 тыс.руб.</t>
  </si>
  <si>
    <t>На 01.11.2021 г. продано: нежилое здание (клуб), находящийся в муниципальной собственности Пудожского городского поселения, расположенное по адресу: Пудожский район, п. Колово, ул. Гагарина, д.7,  здание мастерских (комплекс - 2 здания), находящийся в муниципальной собственности Пудожского городского поселения, расположенное по адресу: г. Пудож, ул. Пионерская, д.85Г, а также нежилое здание (ДЮСШ), в том числе земельный участок, находящийся под ним, находящийся в муниципальной собственности Пудожского муниципального района, расположенное по адресу: г. Пудож, ул. Пионерская, д.15А, общая сумма дохода составила 1323 тыс.руб. А также в мае 2021 г. продан земельный участок, находящийся в муницпальной собственности Пудожского городского поселения, расположенный по адресу: г. Пудож, ул. Карла Маркса, д.37А с рассрочкой платежа, сумма дохода составит 97,0 тыс.руб.</t>
  </si>
  <si>
    <t>На 01.11.2021 г. оплачено по 229 претензии по аренде земельных участков, государственная собственность на которые не разграничена на общую сумму 1094,2 тыс.руб. На 01.11.2021 г. оплачено по 9 претензиям по аренде муниципального имущества на общую сумму 159,5 тыс.руб.</t>
  </si>
  <si>
    <t>Находится  в службе судебных приставов 20 исполнительных производств на общую 1519 тыс.руб.</t>
  </si>
  <si>
    <t xml:space="preserve"> исполнен</t>
  </si>
  <si>
    <t>По состоянию на 01.11.2021 г. на территории Пудожского муниципального района  выделено под нестационарную торговую сеть 61 мест  с площадью 1184кв.м., заключено 6 договоров с площадью 99 кв.м.  Гражданам,  ведущим крестьянско-фермерские и личные подсобные хозяйства, занимающиеся садоводством, огородничеством, животноводством выделяется в г. Пудоже - 5 торговых мест с площадью 30 кв.м.</t>
  </si>
  <si>
    <t>по состоянию на 01.11. 2021 года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</si>
</sst>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70">
    <font>
      <sz val="11"/>
      <color theme="1"/>
      <name val="Calibri"/>
      <family val="2"/>
    </font>
    <font>
      <sz val="11"/>
      <color indexed="8"/>
      <name val="Calibri"/>
      <family val="2"/>
    </font>
    <font>
      <sz val="14"/>
      <name val="Times New Roman"/>
      <family val="1"/>
    </font>
    <font>
      <b/>
      <sz val="14"/>
      <name val="Times New Roman"/>
      <family val="1"/>
    </font>
    <font>
      <sz val="10"/>
      <name val="Arial"/>
      <family val="2"/>
    </font>
    <font>
      <b/>
      <sz val="16"/>
      <name val="Times New Roman"/>
      <family val="1"/>
    </font>
    <font>
      <sz val="16"/>
      <name val="Times New Roman"/>
      <family val="1"/>
    </font>
    <font>
      <i/>
      <sz val="16"/>
      <name val="Times New Roman"/>
      <family val="1"/>
    </font>
    <font>
      <i/>
      <u val="single"/>
      <sz val="16"/>
      <name val="Times New Roman"/>
      <family val="1"/>
    </font>
    <font>
      <u val="single"/>
      <sz val="14"/>
      <name val="Times New Roman"/>
      <family val="1"/>
    </font>
    <font>
      <b/>
      <sz val="20"/>
      <name val="Times New Roman"/>
      <family val="1"/>
    </font>
    <font>
      <sz val="14"/>
      <color indexed="8"/>
      <name val="Times New Roman"/>
      <family val="1"/>
    </font>
    <font>
      <sz val="12"/>
      <name val="Times New Roman"/>
      <family val="1"/>
    </font>
    <font>
      <sz val="14"/>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5.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5.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4"/>
      <color indexed="8"/>
      <name val="Calibri"/>
      <family val="2"/>
    </font>
    <font>
      <sz val="10"/>
      <color indexed="8"/>
      <name val="Times New Roman"/>
      <family val="1"/>
    </font>
    <font>
      <sz val="16"/>
      <color indexed="8"/>
      <name val="Calibri"/>
      <family val="2"/>
    </font>
    <font>
      <sz val="20"/>
      <color indexed="8"/>
      <name val="Calibri"/>
      <family val="2"/>
    </font>
    <font>
      <sz val="16"/>
      <name val="Calibri"/>
      <family val="2"/>
    </font>
    <font>
      <sz val="14"/>
      <name val="Calibri"/>
      <family val="2"/>
    </font>
    <font>
      <sz val="12"/>
      <color indexed="8"/>
      <name val="Times New Roman"/>
      <family val="1"/>
    </font>
    <font>
      <sz val="2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5.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5.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000000"/>
      <name val="Times New Roman"/>
      <family val="1"/>
    </font>
    <font>
      <b/>
      <sz val="14"/>
      <color rgb="FF000000"/>
      <name val="Times New Roman"/>
      <family val="1"/>
    </font>
    <font>
      <b/>
      <sz val="14"/>
      <color theme="1"/>
      <name val="Times New Roman"/>
      <family val="1"/>
    </font>
    <font>
      <sz val="14"/>
      <color theme="1"/>
      <name val="Calibri"/>
      <family val="2"/>
    </font>
    <font>
      <sz val="10"/>
      <color theme="1"/>
      <name val="Times New Roman"/>
      <family val="1"/>
    </font>
    <font>
      <sz val="16"/>
      <color theme="1"/>
      <name val="Calibri"/>
      <family val="2"/>
    </font>
    <font>
      <sz val="20"/>
      <color theme="1"/>
      <name val="Calibri"/>
      <family val="2"/>
    </font>
    <font>
      <sz val="12"/>
      <color theme="1"/>
      <name val="Times New Roman"/>
      <family val="1"/>
    </font>
    <font>
      <sz val="14"/>
      <color rgb="FFFF0000"/>
      <name val="Times New Roman"/>
      <family val="1"/>
    </font>
    <font>
      <sz val="2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medium"/>
    </border>
    <border>
      <left style="thin"/>
      <right/>
      <top style="thin"/>
      <bottom style="thin"/>
    </border>
    <border>
      <left style="thin"/>
      <right>
        <color indexed="63"/>
      </right>
      <top style="thin"/>
      <bottom style="medium"/>
    </border>
    <border>
      <left style="thin"/>
      <right>
        <color indexed="63"/>
      </right>
      <top/>
      <bottom style="thin"/>
    </border>
    <border>
      <left style="medium"/>
      <right style="thin"/>
      <top style="thin"/>
      <bottom style="medium"/>
    </border>
    <border>
      <left style="thin"/>
      <right>
        <color indexed="63"/>
      </right>
      <top style="thin"/>
      <bottom/>
    </border>
    <border>
      <left>
        <color indexed="63"/>
      </left>
      <right style="thin"/>
      <top>
        <color indexed="63"/>
      </top>
      <bottom>
        <color indexed="63"/>
      </bottom>
    </border>
    <border>
      <left>
        <color indexed="63"/>
      </left>
      <right>
        <color indexed="63"/>
      </right>
      <top>
        <color indexed="63"/>
      </top>
      <bottom style="thin"/>
    </border>
    <border>
      <left/>
      <right/>
      <top style="thin"/>
      <bottom style="thin"/>
    </border>
    <border>
      <left>
        <color indexed="63"/>
      </left>
      <right style="thin"/>
      <top style="thin"/>
      <bottom>
        <color indexed="63"/>
      </bottom>
    </border>
    <border>
      <left>
        <color indexed="63"/>
      </left>
      <right style="thin"/>
      <top>
        <color indexed="63"/>
      </top>
      <bottom style="thin"/>
    </border>
    <border>
      <left/>
      <right style="thin"/>
      <top style="thin"/>
      <bottom style="thin"/>
    </border>
    <border>
      <left>
        <color indexed="63"/>
      </left>
      <right>
        <color indexed="63"/>
      </right>
      <top style="thin"/>
      <bottom/>
    </border>
    <border>
      <left style="thin"/>
      <right style="thin"/>
      <top/>
      <bottom/>
    </border>
    <border>
      <left style="thin"/>
      <right style="thin"/>
      <top/>
      <bottom style="medium"/>
    </border>
    <border>
      <left/>
      <right style="medium"/>
      <top/>
      <bottom style="medium"/>
    </border>
    <border>
      <left style="thin"/>
      <right style="thin"/>
      <top style="thin"/>
      <bottom/>
    </border>
    <border>
      <left style="medium"/>
      <right style="thin"/>
      <top/>
      <bottom/>
    </border>
    <border>
      <left style="medium"/>
      <right style="thin"/>
      <top/>
      <bottom style="medium"/>
    </border>
    <border>
      <left>
        <color indexed="63"/>
      </left>
      <right>
        <color indexed="63"/>
      </right>
      <top style="medium"/>
      <bottom>
        <color indexed="63"/>
      </bottom>
    </border>
    <border>
      <left style="medium"/>
      <right/>
      <top style="medium"/>
      <bottom style="medium"/>
    </border>
    <border>
      <left/>
      <right/>
      <top style="medium"/>
      <bottom style="medium"/>
    </border>
    <border>
      <left>
        <color indexed="63"/>
      </left>
      <right style="thin"/>
      <top style="medium"/>
      <bottom style="medium"/>
    </border>
    <border>
      <left/>
      <right style="medium"/>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59">
    <xf numFmtId="0" fontId="0" fillId="0" borderId="0" xfId="0" applyFont="1" applyAlignment="1">
      <alignment/>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0" fontId="59" fillId="0" borderId="10" xfId="55" applyFont="1" applyFill="1" applyBorder="1" applyAlignment="1">
      <alignment vertical="center" wrapText="1"/>
      <protection/>
    </xf>
    <xf numFmtId="172" fontId="2"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top" wrapText="1"/>
    </xf>
    <xf numFmtId="172" fontId="59" fillId="0" borderId="10" xfId="55" applyNumberFormat="1" applyFont="1" applyFill="1" applyBorder="1" applyAlignment="1">
      <alignment horizontal="center" vertical="center" wrapText="1"/>
      <protection/>
    </xf>
    <xf numFmtId="172" fontId="60"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top" wrapText="1"/>
    </xf>
    <xf numFmtId="0" fontId="2" fillId="0" borderId="12"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72" fontId="61"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59" fillId="0" borderId="10" xfId="0" applyFont="1" applyFill="1" applyBorder="1" applyAlignment="1">
      <alignment wrapText="1"/>
    </xf>
    <xf numFmtId="0" fontId="60" fillId="0" borderId="10" xfId="0" applyFont="1" applyFill="1" applyBorder="1" applyAlignment="1">
      <alignment horizontal="justify" vertical="center" wrapText="1"/>
    </xf>
    <xf numFmtId="0" fontId="60" fillId="0" borderId="10" xfId="0" applyFont="1" applyFill="1" applyBorder="1" applyAlignment="1">
      <alignment vertical="center" wrapText="1"/>
    </xf>
    <xf numFmtId="0" fontId="62" fillId="0" borderId="10" xfId="0" applyFont="1" applyFill="1" applyBorder="1" applyAlignment="1">
      <alignment wrapText="1"/>
    </xf>
    <xf numFmtId="0" fontId="5" fillId="0" borderId="10" xfId="0" applyFont="1" applyFill="1" applyBorder="1" applyAlignment="1">
      <alignment horizontal="left" wrapText="1"/>
    </xf>
    <xf numFmtId="0" fontId="6" fillId="0" borderId="10" xfId="0" applyNumberFormat="1" applyFont="1" applyFill="1" applyBorder="1" applyAlignment="1">
      <alignment horizontal="left" vertical="center" wrapText="1"/>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0" xfId="0" applyFont="1" applyFill="1" applyAlignment="1">
      <alignment horizontal="justify" vertical="center" wrapText="1"/>
    </xf>
    <xf numFmtId="0" fontId="2" fillId="0" borderId="13"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172" fontId="5" fillId="0" borderId="1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172" fontId="3"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Fill="1" applyBorder="1" applyAlignment="1">
      <alignment/>
    </xf>
    <xf numFmtId="0" fontId="59" fillId="0" borderId="10" xfId="0" applyFont="1" applyFill="1" applyBorder="1" applyAlignment="1">
      <alignment horizontal="left" wrapText="1"/>
    </xf>
    <xf numFmtId="0" fontId="64" fillId="0" borderId="10" xfId="0" applyFont="1" applyFill="1" applyBorder="1" applyAlignment="1">
      <alignment vertical="top" wrapText="1"/>
    </xf>
    <xf numFmtId="0" fontId="59" fillId="0" borderId="10" xfId="0" applyFont="1" applyFill="1" applyBorder="1" applyAlignment="1">
      <alignment horizontal="center" vertical="center" wrapText="1"/>
    </xf>
    <xf numFmtId="9" fontId="65" fillId="0" borderId="10" xfId="0" applyNumberFormat="1" applyFont="1" applyFill="1" applyBorder="1" applyAlignment="1">
      <alignment horizontal="center" vertical="center" wrapText="1"/>
    </xf>
    <xf numFmtId="0" fontId="64" fillId="0" borderId="10" xfId="0" applyFont="1" applyFill="1" applyBorder="1" applyAlignment="1">
      <alignment horizontal="right" vertical="top" wrapText="1"/>
    </xf>
    <xf numFmtId="0" fontId="66" fillId="0" borderId="13"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177" fontId="3"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vertical="center" wrapText="1"/>
    </xf>
    <xf numFmtId="0" fontId="37" fillId="0" borderId="0" xfId="0" applyFont="1" applyFill="1" applyAlignment="1">
      <alignment wrapText="1"/>
    </xf>
    <xf numFmtId="0" fontId="6" fillId="0" borderId="10" xfId="0" applyFont="1" applyFill="1" applyBorder="1" applyAlignment="1">
      <alignment horizontal="right"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72" fontId="6" fillId="0" borderId="10" xfId="0" applyNumberFormat="1" applyFont="1" applyFill="1" applyBorder="1" applyAlignment="1">
      <alignment horizontal="center" vertical="center" wrapText="1"/>
    </xf>
    <xf numFmtId="0" fontId="38" fillId="0" borderId="0" xfId="0" applyFont="1" applyFill="1" applyAlignment="1">
      <alignment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59"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7" fillId="0" borderId="0" xfId="0" applyFont="1" applyFill="1" applyAlignment="1">
      <alignment horizontal="left" vertical="center" wrapText="1"/>
    </xf>
    <xf numFmtId="0" fontId="2" fillId="0" borderId="1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0" xfId="0"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5" fillId="0" borderId="22" xfId="0" applyNumberFormat="1" applyFont="1" applyFill="1" applyBorder="1" applyAlignment="1">
      <alignment horizontal="center" vertical="center" wrapText="1"/>
    </xf>
    <xf numFmtId="9" fontId="3" fillId="0" borderId="22" xfId="0" applyNumberFormat="1" applyFont="1" applyFill="1" applyBorder="1" applyAlignment="1">
      <alignment horizontal="center" vertical="center" wrapText="1"/>
    </xf>
    <xf numFmtId="9" fontId="2" fillId="0" borderId="23" xfId="0" applyNumberFormat="1" applyFont="1" applyFill="1" applyBorder="1" applyAlignment="1">
      <alignment horizontal="center" vertical="center" wrapText="1"/>
    </xf>
    <xf numFmtId="0" fontId="0" fillId="0" borderId="20" xfId="0" applyFill="1" applyBorder="1" applyAlignment="1">
      <alignment horizontal="center" vertical="center" wrapText="1"/>
    </xf>
    <xf numFmtId="9" fontId="2" fillId="0" borderId="20" xfId="0" applyNumberFormat="1" applyFont="1" applyFill="1" applyBorder="1" applyAlignment="1">
      <alignment horizontal="center" vertical="center" wrapText="1"/>
    </xf>
    <xf numFmtId="0" fontId="59" fillId="0" borderId="20" xfId="0" applyFont="1" applyFill="1" applyBorder="1" applyAlignment="1">
      <alignment horizontal="center" vertical="center" wrapText="1"/>
    </xf>
    <xf numFmtId="9" fontId="65" fillId="0" borderId="24" xfId="0" applyNumberFormat="1" applyFont="1" applyFill="1" applyBorder="1" applyAlignment="1">
      <alignment horizontal="center" vertical="center" wrapText="1"/>
    </xf>
    <xf numFmtId="9" fontId="65" fillId="0" borderId="25" xfId="0" applyNumberFormat="1" applyFont="1" applyFill="1" applyBorder="1" applyAlignment="1">
      <alignment horizontal="center" vertical="center" wrapText="1"/>
    </xf>
    <xf numFmtId="9" fontId="2" fillId="0" borderId="22" xfId="0" applyNumberFormat="1" applyFont="1" applyFill="1" applyBorder="1" applyAlignment="1">
      <alignment horizontal="center" vertical="center" wrapText="1"/>
    </xf>
    <xf numFmtId="9" fontId="2" fillId="0" borderId="26" xfId="0" applyNumberFormat="1" applyFont="1" applyFill="1" applyBorder="1" applyAlignment="1">
      <alignment horizontal="center" vertical="center" wrapText="1"/>
    </xf>
    <xf numFmtId="9" fontId="2" fillId="0" borderId="25"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59" fillId="0" borderId="10" xfId="0" applyFont="1" applyFill="1" applyBorder="1" applyAlignment="1">
      <alignment horizontal="right" vertical="top" wrapText="1"/>
    </xf>
    <xf numFmtId="0" fontId="59" fillId="0" borderId="10" xfId="0" applyFont="1" applyFill="1" applyBorder="1" applyAlignment="1">
      <alignment horizontal="center" vertical="center" wrapText="1"/>
    </xf>
    <xf numFmtId="0" fontId="59"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0" fontId="60" fillId="0" borderId="10" xfId="0" applyFont="1" applyFill="1" applyBorder="1" applyAlignment="1">
      <alignment vertical="top" wrapText="1"/>
    </xf>
    <xf numFmtId="0" fontId="37" fillId="0" borderId="10" xfId="0"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horizontal="right" wrapText="1"/>
    </xf>
    <xf numFmtId="0" fontId="63" fillId="2" borderId="10" xfId="0" applyFont="1" applyFill="1" applyBorder="1" applyAlignment="1">
      <alignment horizontal="center" vertical="center" wrapText="1"/>
    </xf>
    <xf numFmtId="0" fontId="59" fillId="2" borderId="10" xfId="0" applyFont="1" applyFill="1" applyBorder="1" applyAlignment="1">
      <alignment horizontal="left" vertical="top" wrapText="1"/>
    </xf>
    <xf numFmtId="172" fontId="60" fillId="2" borderId="10" xfId="0" applyNumberFormat="1" applyFont="1" applyFill="1" applyBorder="1" applyAlignment="1">
      <alignment horizontal="center" vertical="center" wrapText="1"/>
    </xf>
    <xf numFmtId="172" fontId="2" fillId="2" borderId="10" xfId="0" applyNumberFormat="1" applyFont="1" applyFill="1" applyBorder="1" applyAlignment="1">
      <alignment horizontal="center" vertical="center" wrapText="1"/>
    </xf>
    <xf numFmtId="172" fontId="3" fillId="2" borderId="10" xfId="0" applyNumberFormat="1" applyFont="1" applyFill="1" applyBorder="1" applyAlignment="1">
      <alignment horizontal="center" vertical="center" wrapText="1"/>
    </xf>
    <xf numFmtId="9" fontId="3" fillId="2"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59" fillId="0" borderId="29" xfId="0" applyFont="1" applyFill="1" applyBorder="1" applyAlignment="1">
      <alignment horizontal="left" vertical="top" wrapText="1"/>
    </xf>
    <xf numFmtId="0" fontId="12" fillId="2" borderId="10" xfId="0" applyFont="1" applyFill="1" applyBorder="1" applyAlignment="1">
      <alignment vertical="center" wrapText="1"/>
    </xf>
    <xf numFmtId="0" fontId="67" fillId="2" borderId="10" xfId="0" applyFont="1" applyFill="1" applyBorder="1" applyAlignment="1">
      <alignment horizontal="center" vertical="center" wrapText="1"/>
    </xf>
    <xf numFmtId="0" fontId="59" fillId="0" borderId="0" xfId="0" applyFont="1" applyFill="1" applyAlignment="1">
      <alignment wrapText="1"/>
    </xf>
    <xf numFmtId="0" fontId="68" fillId="0" borderId="10"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right" wrapText="1"/>
    </xf>
    <xf numFmtId="0" fontId="3" fillId="0" borderId="1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2" fillId="0" borderId="13" xfId="0"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3" xfId="0" applyFont="1" applyFill="1" applyBorder="1" applyAlignment="1">
      <alignment horizontal="left" vertical="center" wrapText="1"/>
    </xf>
    <xf numFmtId="9" fontId="2" fillId="0" borderId="30" xfId="0" applyNumberFormat="1" applyFont="1" applyFill="1" applyBorder="1" applyAlignment="1">
      <alignment horizontal="center" vertical="center" wrapText="1"/>
    </xf>
    <xf numFmtId="9" fontId="2" fillId="0" borderId="27"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7" fillId="0" borderId="0" xfId="0" applyFont="1" applyFill="1" applyAlignment="1">
      <alignment horizontal="left" vertical="center" wrapText="1"/>
    </xf>
    <xf numFmtId="0" fontId="2" fillId="0" borderId="0" xfId="0" applyFont="1" applyFill="1" applyAlignment="1">
      <alignment horizontal="center" vertical="center" wrapText="1"/>
    </xf>
    <xf numFmtId="0" fontId="69" fillId="0" borderId="30" xfId="0" applyFont="1" applyFill="1" applyBorder="1" applyAlignment="1">
      <alignment horizontal="left" vertical="center" wrapText="1"/>
    </xf>
    <xf numFmtId="0" fontId="69" fillId="0" borderId="27" xfId="0" applyFont="1" applyFill="1" applyBorder="1" applyAlignment="1">
      <alignment horizontal="left" vertical="center" wrapText="1"/>
    </xf>
    <xf numFmtId="0" fontId="69" fillId="0" borderId="13" xfId="0" applyFont="1" applyFill="1" applyBorder="1" applyAlignment="1">
      <alignment horizontal="left"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2" fillId="33" borderId="10" xfId="0" applyFont="1" applyFill="1" applyBorder="1" applyAlignment="1">
      <alignment vertical="top" wrapText="1"/>
    </xf>
    <xf numFmtId="0" fontId="67" fillId="0" borderId="10" xfId="0" applyFont="1" applyBorder="1" applyAlignment="1">
      <alignment horizontal="left" vertical="top" wrapText="1"/>
    </xf>
    <xf numFmtId="0" fontId="67" fillId="0" borderId="37" xfId="0" applyFont="1" applyBorder="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42"/>
  <sheetViews>
    <sheetView tabSelected="1" view="pageBreakPreview" zoomScale="60" zoomScaleNormal="60" workbookViewId="0" topLeftCell="A1">
      <selection activeCell="A4" sqref="A4:J4"/>
    </sheetView>
  </sheetViews>
  <sheetFormatPr defaultColWidth="9.140625" defaultRowHeight="15"/>
  <cols>
    <col min="1" max="1" width="9.140625" style="4" customWidth="1"/>
    <col min="2" max="2" width="12.28125" style="4" customWidth="1"/>
    <col min="3" max="3" width="63.00390625" style="31" customWidth="1"/>
    <col min="4" max="4" width="57.8515625" style="31" customWidth="1"/>
    <col min="5" max="5" width="61.57421875" style="31" customWidth="1"/>
    <col min="6" max="6" width="17.00390625" style="31" customWidth="1"/>
    <col min="7" max="7" width="14.140625" style="31" customWidth="1"/>
    <col min="8" max="8" width="15.28125" style="4" customWidth="1"/>
    <col min="9" max="9" width="13.8515625" style="4" customWidth="1"/>
    <col min="10" max="10" width="12.7109375" style="4" customWidth="1"/>
    <col min="11" max="11" width="13.8515625" style="4" customWidth="1"/>
    <col min="12" max="12" width="12.7109375" style="4" customWidth="1"/>
    <col min="13" max="13" width="52.8515625" style="4" customWidth="1"/>
    <col min="14" max="14" width="12.7109375" style="4" hidden="1" customWidth="1"/>
    <col min="15" max="15" width="96.28125" style="4" customWidth="1"/>
    <col min="16" max="16384" width="9.140625" style="4" customWidth="1"/>
  </cols>
  <sheetData>
    <row r="1" spans="1:14" ht="20.25" customHeight="1">
      <c r="A1" s="146" t="s">
        <v>115</v>
      </c>
      <c r="B1" s="146"/>
      <c r="C1" s="146"/>
      <c r="D1" s="146"/>
      <c r="E1" s="146"/>
      <c r="F1" s="146"/>
      <c r="G1" s="146"/>
      <c r="H1" s="146"/>
      <c r="I1" s="146"/>
      <c r="J1" s="146"/>
      <c r="K1" s="33"/>
      <c r="L1" s="33"/>
      <c r="M1" s="33"/>
      <c r="N1" s="33"/>
    </row>
    <row r="2" spans="1:14" ht="20.25" customHeight="1">
      <c r="A2" s="146" t="s">
        <v>117</v>
      </c>
      <c r="B2" s="146"/>
      <c r="C2" s="146"/>
      <c r="D2" s="146"/>
      <c r="E2" s="146"/>
      <c r="F2" s="146"/>
      <c r="G2" s="146"/>
      <c r="H2" s="146"/>
      <c r="I2" s="146"/>
      <c r="J2" s="146"/>
      <c r="K2" s="33"/>
      <c r="L2" s="33"/>
      <c r="M2" s="33"/>
      <c r="N2" s="33"/>
    </row>
    <row r="3" spans="1:14" ht="20.25" customHeight="1">
      <c r="A3" s="146" t="s">
        <v>332</v>
      </c>
      <c r="B3" s="146"/>
      <c r="C3" s="146"/>
      <c r="D3" s="146"/>
      <c r="E3" s="146"/>
      <c r="F3" s="146"/>
      <c r="G3" s="146"/>
      <c r="H3" s="146"/>
      <c r="I3" s="146"/>
      <c r="J3" s="146"/>
      <c r="K3" s="33"/>
      <c r="L3" s="33"/>
      <c r="M3" s="33"/>
      <c r="N3" s="33"/>
    </row>
    <row r="4" spans="1:14" ht="20.25" customHeight="1">
      <c r="A4" s="148" t="s">
        <v>86</v>
      </c>
      <c r="B4" s="148"/>
      <c r="C4" s="148"/>
      <c r="D4" s="148"/>
      <c r="E4" s="148"/>
      <c r="F4" s="148"/>
      <c r="G4" s="148"/>
      <c r="H4" s="148"/>
      <c r="I4" s="148"/>
      <c r="J4" s="148"/>
      <c r="K4" s="67"/>
      <c r="L4" s="67"/>
      <c r="M4" s="67"/>
      <c r="N4" s="67"/>
    </row>
    <row r="5" spans="1:14" ht="20.25" customHeight="1">
      <c r="A5" s="148" t="s">
        <v>104</v>
      </c>
      <c r="B5" s="148"/>
      <c r="C5" s="148"/>
      <c r="D5" s="148"/>
      <c r="E5" s="148"/>
      <c r="F5" s="148"/>
      <c r="G5" s="148"/>
      <c r="H5" s="148"/>
      <c r="I5" s="148"/>
      <c r="J5" s="148"/>
      <c r="K5" s="67"/>
      <c r="L5" s="67"/>
      <c r="M5" s="67"/>
      <c r="N5" s="67"/>
    </row>
    <row r="6" spans="1:14" ht="20.25" customHeight="1">
      <c r="A6" s="148" t="s">
        <v>87</v>
      </c>
      <c r="B6" s="148"/>
      <c r="C6" s="148"/>
      <c r="D6" s="148"/>
      <c r="E6" s="148"/>
      <c r="F6" s="148"/>
      <c r="G6" s="148"/>
      <c r="H6" s="148"/>
      <c r="I6" s="148"/>
      <c r="J6" s="148"/>
      <c r="K6" s="67"/>
      <c r="L6" s="67"/>
      <c r="M6" s="67"/>
      <c r="N6" s="67"/>
    </row>
    <row r="7" spans="2:20" ht="20.25">
      <c r="B7" s="147"/>
      <c r="C7" s="147"/>
      <c r="D7" s="147"/>
      <c r="E7" s="147"/>
      <c r="F7" s="147"/>
      <c r="G7" s="147"/>
      <c r="H7" s="147"/>
      <c r="I7" s="147"/>
      <c r="J7" s="147"/>
      <c r="K7" s="66"/>
      <c r="L7" s="66"/>
      <c r="M7" s="66"/>
      <c r="N7" s="66"/>
      <c r="O7" s="3"/>
      <c r="P7" s="3"/>
      <c r="Q7" s="3"/>
      <c r="R7" s="3"/>
      <c r="S7" s="3"/>
      <c r="T7" s="3"/>
    </row>
    <row r="8" spans="1:15" s="3" customFormat="1" ht="18.75" customHeight="1">
      <c r="A8" s="117" t="s">
        <v>1</v>
      </c>
      <c r="B8" s="117" t="s">
        <v>97</v>
      </c>
      <c r="C8" s="117" t="s">
        <v>2</v>
      </c>
      <c r="D8" s="117"/>
      <c r="E8" s="117" t="s">
        <v>95</v>
      </c>
      <c r="F8" s="118" t="s">
        <v>285</v>
      </c>
      <c r="G8" s="117" t="s">
        <v>93</v>
      </c>
      <c r="H8" s="117"/>
      <c r="I8" s="117"/>
      <c r="J8" s="117"/>
      <c r="K8" s="117"/>
      <c r="L8" s="117"/>
      <c r="M8" s="117"/>
      <c r="N8" s="19"/>
      <c r="O8" s="118" t="s">
        <v>237</v>
      </c>
    </row>
    <row r="9" spans="1:15" s="3" customFormat="1" ht="75" customHeight="1">
      <c r="A9" s="117"/>
      <c r="B9" s="117"/>
      <c r="C9" s="117"/>
      <c r="D9" s="117"/>
      <c r="E9" s="117"/>
      <c r="F9" s="119"/>
      <c r="G9" s="117" t="s">
        <v>89</v>
      </c>
      <c r="H9" s="117"/>
      <c r="I9" s="117" t="s">
        <v>91</v>
      </c>
      <c r="J9" s="117"/>
      <c r="K9" s="117" t="s">
        <v>271</v>
      </c>
      <c r="L9" s="117"/>
      <c r="M9" s="117" t="s">
        <v>272</v>
      </c>
      <c r="N9" s="19"/>
      <c r="O9" s="119"/>
    </row>
    <row r="10" spans="1:15" s="3" customFormat="1" ht="21.75" customHeight="1">
      <c r="A10" s="117"/>
      <c r="B10" s="117"/>
      <c r="C10" s="112" t="s">
        <v>99</v>
      </c>
      <c r="D10" s="112" t="s">
        <v>100</v>
      </c>
      <c r="E10" s="117"/>
      <c r="F10" s="119"/>
      <c r="G10" s="112" t="s">
        <v>88</v>
      </c>
      <c r="H10" s="2" t="s">
        <v>90</v>
      </c>
      <c r="I10" s="112" t="s">
        <v>94</v>
      </c>
      <c r="J10" s="112" t="s">
        <v>92</v>
      </c>
      <c r="K10" s="112" t="s">
        <v>94</v>
      </c>
      <c r="L10" s="112" t="s">
        <v>92</v>
      </c>
      <c r="M10" s="117"/>
      <c r="N10" s="20"/>
      <c r="O10" s="119"/>
    </row>
    <row r="11" spans="1:15" s="3" customFormat="1" ht="21.75" customHeight="1">
      <c r="A11" s="117"/>
      <c r="B11" s="117"/>
      <c r="C11" s="112"/>
      <c r="D11" s="112"/>
      <c r="E11" s="117"/>
      <c r="F11" s="120"/>
      <c r="G11" s="112"/>
      <c r="H11" s="2" t="s">
        <v>259</v>
      </c>
      <c r="I11" s="112"/>
      <c r="J11" s="112"/>
      <c r="K11" s="112"/>
      <c r="L11" s="112"/>
      <c r="M11" s="117"/>
      <c r="N11" s="20"/>
      <c r="O11" s="120"/>
    </row>
    <row r="12" spans="1:15" s="3" customFormat="1" ht="33.75" customHeight="1">
      <c r="A12" s="121" t="s">
        <v>106</v>
      </c>
      <c r="B12" s="121"/>
      <c r="C12" s="121"/>
      <c r="D12" s="121"/>
      <c r="E12" s="121"/>
      <c r="F12" s="121"/>
      <c r="G12" s="121"/>
      <c r="H12" s="121"/>
      <c r="I12" s="121"/>
      <c r="J12" s="121"/>
      <c r="K12" s="84"/>
      <c r="L12" s="84"/>
      <c r="M12" s="84"/>
      <c r="N12" s="70"/>
      <c r="O12" s="14"/>
    </row>
    <row r="13" spans="1:15" s="3" customFormat="1" ht="24.75" customHeight="1">
      <c r="A13" s="122" t="s">
        <v>96</v>
      </c>
      <c r="B13" s="122"/>
      <c r="C13" s="122"/>
      <c r="D13" s="22"/>
      <c r="E13" s="14"/>
      <c r="F13" s="14"/>
      <c r="G13" s="37">
        <f>G14+G59</f>
        <v>106036.3</v>
      </c>
      <c r="H13" s="37">
        <f>H14+H59</f>
        <v>14962</v>
      </c>
      <c r="I13" s="37">
        <f>I14+I59</f>
        <v>15224.3</v>
      </c>
      <c r="J13" s="17">
        <f>IF(OR(H13=0,I13=0),"",I13/H13)</f>
        <v>1.0175310787327896</v>
      </c>
      <c r="K13" s="37">
        <f>K14+K59</f>
        <v>16961.7</v>
      </c>
      <c r="L13" s="17">
        <f>IF(OR(H13=0,K13=0),"",K13/H13)</f>
        <v>1.1336519181927551</v>
      </c>
      <c r="M13" s="17"/>
      <c r="N13" s="72"/>
      <c r="O13" s="14"/>
    </row>
    <row r="14" spans="1:20" s="36" customFormat="1" ht="44.25" customHeight="1">
      <c r="A14" s="21"/>
      <c r="B14" s="34" t="s">
        <v>3</v>
      </c>
      <c r="C14" s="21" t="s">
        <v>5</v>
      </c>
      <c r="D14" s="21"/>
      <c r="E14" s="21"/>
      <c r="F14" s="21"/>
      <c r="G14" s="35">
        <f>G15+G26+G35+G49+G57</f>
        <v>43522</v>
      </c>
      <c r="H14" s="35">
        <f>H15+H26+H35+H49+H57</f>
        <v>5783</v>
      </c>
      <c r="I14" s="35">
        <f>I15+I26+I35+I49+I57</f>
        <v>7186.4</v>
      </c>
      <c r="J14" s="85">
        <f>IF(OR(H14=0,I14=0),"",I14/H14)</f>
        <v>1.2426768113435933</v>
      </c>
      <c r="K14" s="35">
        <f>K15+K26+K35+K49+K57</f>
        <v>6904</v>
      </c>
      <c r="L14" s="85">
        <f>IF(OR(H14=0,K14=0),"",K14/H14)</f>
        <v>1.193844025592253</v>
      </c>
      <c r="M14" s="85"/>
      <c r="N14" s="73"/>
      <c r="O14" s="34"/>
      <c r="P14" s="33"/>
      <c r="Q14" s="33"/>
      <c r="R14" s="33"/>
      <c r="S14" s="33"/>
      <c r="T14" s="33"/>
    </row>
    <row r="15" spans="1:20" ht="40.5" customHeight="1">
      <c r="A15" s="22"/>
      <c r="B15" s="14" t="s">
        <v>0</v>
      </c>
      <c r="C15" s="22" t="s">
        <v>79</v>
      </c>
      <c r="D15" s="22"/>
      <c r="E15" s="22"/>
      <c r="F15" s="22"/>
      <c r="G15" s="37">
        <f>G16+G23</f>
        <v>26152</v>
      </c>
      <c r="H15" s="37">
        <f>H16+H23</f>
        <v>3050</v>
      </c>
      <c r="I15" s="37">
        <f>I16+I23</f>
        <v>3183.7</v>
      </c>
      <c r="J15" s="86">
        <f aca="true" t="shared" si="0" ref="J15:J97">IF(OR(H15=0,I15=0),"",I15/H15)</f>
        <v>1.0438360655737704</v>
      </c>
      <c r="K15" s="37">
        <f>K16+K23</f>
        <v>3281</v>
      </c>
      <c r="L15" s="86">
        <f>IF(OR(H15=0,K15=0),"",K15/H15)</f>
        <v>1.0757377049180328</v>
      </c>
      <c r="M15" s="86"/>
      <c r="N15" s="74"/>
      <c r="O15" s="14"/>
      <c r="P15" s="3"/>
      <c r="Q15" s="3"/>
      <c r="R15" s="3"/>
      <c r="S15" s="3"/>
      <c r="T15" s="3"/>
    </row>
    <row r="16" spans="1:20" ht="129" customHeight="1">
      <c r="A16" s="112">
        <v>1</v>
      </c>
      <c r="B16" s="113" t="s">
        <v>7</v>
      </c>
      <c r="C16" s="112" t="s">
        <v>98</v>
      </c>
      <c r="D16" s="112" t="s">
        <v>153</v>
      </c>
      <c r="E16" s="139" t="s">
        <v>322</v>
      </c>
      <c r="F16" s="125" t="s">
        <v>286</v>
      </c>
      <c r="G16" s="136">
        <v>25877</v>
      </c>
      <c r="H16" s="136">
        <v>3000</v>
      </c>
      <c r="I16" s="136">
        <v>3102.7</v>
      </c>
      <c r="J16" s="135">
        <f t="shared" si="0"/>
        <v>1.0342333333333333</v>
      </c>
      <c r="K16" s="136">
        <v>3200</v>
      </c>
      <c r="L16" s="135">
        <f aca="true" t="shared" si="1" ref="L16:L79">IF(OR(H16=0,K16=0),"",K16/H16)</f>
        <v>1.0666666666666667</v>
      </c>
      <c r="M16" s="143" t="s">
        <v>276</v>
      </c>
      <c r="N16" s="75"/>
      <c r="O16" s="150" t="s">
        <v>255</v>
      </c>
      <c r="P16" s="3"/>
      <c r="Q16" s="3"/>
      <c r="R16" s="3"/>
      <c r="S16" s="3"/>
      <c r="T16" s="3"/>
    </row>
    <row r="17" spans="1:20" ht="39" customHeight="1">
      <c r="A17" s="112"/>
      <c r="B17" s="113"/>
      <c r="C17" s="112"/>
      <c r="D17" s="112"/>
      <c r="E17" s="139"/>
      <c r="F17" s="137"/>
      <c r="G17" s="114"/>
      <c r="H17" s="114"/>
      <c r="I17" s="114"/>
      <c r="J17" s="114"/>
      <c r="K17" s="114"/>
      <c r="L17" s="114">
        <f t="shared" si="1"/>
      </c>
      <c r="M17" s="144"/>
      <c r="N17" s="76"/>
      <c r="O17" s="151"/>
      <c r="P17" s="3"/>
      <c r="Q17" s="3"/>
      <c r="R17" s="3"/>
      <c r="S17" s="3"/>
      <c r="T17" s="3"/>
    </row>
    <row r="18" spans="1:20" ht="375" customHeight="1">
      <c r="A18" s="112"/>
      <c r="B18" s="113"/>
      <c r="C18" s="112"/>
      <c r="D18" s="112"/>
      <c r="E18" s="139"/>
      <c r="F18" s="134"/>
      <c r="G18" s="114"/>
      <c r="H18" s="114"/>
      <c r="I18" s="114"/>
      <c r="J18" s="114"/>
      <c r="K18" s="114"/>
      <c r="L18" s="114">
        <f t="shared" si="1"/>
      </c>
      <c r="M18" s="145"/>
      <c r="N18" s="76"/>
      <c r="O18" s="151"/>
      <c r="P18" s="3"/>
      <c r="Q18" s="3"/>
      <c r="R18" s="3"/>
      <c r="S18" s="3"/>
      <c r="T18" s="3"/>
    </row>
    <row r="19" spans="1:20" s="2" customFormat="1" ht="194.25" customHeight="1">
      <c r="A19" s="2">
        <v>2</v>
      </c>
      <c r="B19" s="113"/>
      <c r="C19" s="1" t="s">
        <v>154</v>
      </c>
      <c r="D19" s="112"/>
      <c r="E19" s="139"/>
      <c r="F19" s="105" t="s">
        <v>287</v>
      </c>
      <c r="G19" s="38">
        <v>17</v>
      </c>
      <c r="H19" s="38">
        <v>4</v>
      </c>
      <c r="I19" s="38">
        <v>0</v>
      </c>
      <c r="J19" s="17">
        <f t="shared" si="0"/>
      </c>
      <c r="K19" s="38">
        <v>0</v>
      </c>
      <c r="L19" s="17">
        <v>0</v>
      </c>
      <c r="M19" s="17" t="s">
        <v>275</v>
      </c>
      <c r="N19" s="77"/>
      <c r="O19" s="151"/>
      <c r="P19" s="14"/>
      <c r="Q19" s="14"/>
      <c r="R19" s="14"/>
      <c r="S19" s="14"/>
      <c r="T19" s="14"/>
    </row>
    <row r="20" spans="1:20" s="20" customFormat="1" ht="161.25" customHeight="1">
      <c r="A20" s="2"/>
      <c r="B20" s="113"/>
      <c r="C20" s="1" t="s">
        <v>198</v>
      </c>
      <c r="D20" s="112"/>
      <c r="E20" s="139"/>
      <c r="F20" s="105" t="s">
        <v>288</v>
      </c>
      <c r="G20" s="38">
        <v>24</v>
      </c>
      <c r="H20" s="38">
        <v>4</v>
      </c>
      <c r="I20" s="38">
        <v>9</v>
      </c>
      <c r="J20" s="17">
        <f t="shared" si="0"/>
        <v>2.25</v>
      </c>
      <c r="K20" s="38">
        <v>9</v>
      </c>
      <c r="L20" s="17">
        <f t="shared" si="1"/>
        <v>2.25</v>
      </c>
      <c r="M20" s="17" t="s">
        <v>276</v>
      </c>
      <c r="N20" s="77"/>
      <c r="O20" s="151"/>
      <c r="P20" s="19"/>
      <c r="Q20" s="19"/>
      <c r="R20" s="19"/>
      <c r="S20" s="19"/>
      <c r="T20" s="19"/>
    </row>
    <row r="21" spans="1:20" s="20" customFormat="1" ht="93.75" customHeight="1" hidden="1">
      <c r="A21" s="2"/>
      <c r="B21" s="39"/>
      <c r="C21" s="1"/>
      <c r="D21" s="40"/>
      <c r="E21" s="41"/>
      <c r="F21" s="41"/>
      <c r="G21" s="38"/>
      <c r="H21" s="38"/>
      <c r="I21" s="38"/>
      <c r="J21" s="17"/>
      <c r="K21" s="38"/>
      <c r="L21" s="17">
        <f t="shared" si="1"/>
      </c>
      <c r="M21" s="17"/>
      <c r="N21" s="77"/>
      <c r="O21" s="151"/>
      <c r="P21" s="19"/>
      <c r="Q21" s="19"/>
      <c r="R21" s="19"/>
      <c r="S21" s="19"/>
      <c r="T21" s="19"/>
    </row>
    <row r="22" spans="1:20" ht="290.25" customHeight="1">
      <c r="A22" s="2">
        <v>4</v>
      </c>
      <c r="B22" s="87">
        <v>1.2</v>
      </c>
      <c r="C22" s="1" t="s">
        <v>155</v>
      </c>
      <c r="D22" s="23" t="s">
        <v>156</v>
      </c>
      <c r="E22" s="41"/>
      <c r="F22" s="102" t="s">
        <v>185</v>
      </c>
      <c r="G22" s="43" t="s">
        <v>185</v>
      </c>
      <c r="H22" s="43" t="s">
        <v>157</v>
      </c>
      <c r="I22" s="43" t="s">
        <v>157</v>
      </c>
      <c r="J22" s="43">
        <v>0</v>
      </c>
      <c r="K22" s="89" t="s">
        <v>157</v>
      </c>
      <c r="L22" s="43">
        <v>0</v>
      </c>
      <c r="M22" s="89" t="s">
        <v>277</v>
      </c>
      <c r="N22" s="78"/>
      <c r="O22" s="151"/>
      <c r="P22" s="3"/>
      <c r="Q22" s="3"/>
      <c r="R22" s="3"/>
      <c r="S22" s="3"/>
      <c r="T22" s="3"/>
    </row>
    <row r="23" spans="1:20" ht="228.75" customHeight="1">
      <c r="A23" s="2">
        <v>5</v>
      </c>
      <c r="B23" s="87">
        <v>1.3</v>
      </c>
      <c r="C23" s="23" t="s">
        <v>158</v>
      </c>
      <c r="D23" s="42" t="s">
        <v>189</v>
      </c>
      <c r="E23" s="156" t="s">
        <v>323</v>
      </c>
      <c r="F23" s="107" t="s">
        <v>286</v>
      </c>
      <c r="G23" s="43">
        <v>275</v>
      </c>
      <c r="H23" s="43">
        <v>50</v>
      </c>
      <c r="I23" s="96">
        <v>81</v>
      </c>
      <c r="J23" s="44">
        <f t="shared" si="0"/>
        <v>1.62</v>
      </c>
      <c r="K23" s="96">
        <v>81</v>
      </c>
      <c r="L23" s="44">
        <f t="shared" si="1"/>
        <v>1.62</v>
      </c>
      <c r="M23" s="17" t="s">
        <v>276</v>
      </c>
      <c r="N23" s="79"/>
      <c r="O23" s="152"/>
      <c r="P23" s="3"/>
      <c r="Q23" s="3"/>
      <c r="R23" s="3"/>
      <c r="S23" s="3"/>
      <c r="T23" s="3"/>
    </row>
    <row r="24" spans="1:20" ht="206.25" customHeight="1">
      <c r="A24" s="2">
        <v>6</v>
      </c>
      <c r="B24" s="87" t="s">
        <v>41</v>
      </c>
      <c r="C24" s="23" t="s">
        <v>204</v>
      </c>
      <c r="D24" s="45"/>
      <c r="E24" s="157" t="s">
        <v>278</v>
      </c>
      <c r="F24" s="108" t="s">
        <v>289</v>
      </c>
      <c r="G24" s="43">
        <v>558</v>
      </c>
      <c r="H24" s="43">
        <v>104</v>
      </c>
      <c r="I24" s="96">
        <v>106</v>
      </c>
      <c r="J24" s="44">
        <f t="shared" si="0"/>
        <v>1.0192307692307692</v>
      </c>
      <c r="K24" s="96">
        <v>106</v>
      </c>
      <c r="L24" s="44">
        <f t="shared" si="1"/>
        <v>1.0192307692307692</v>
      </c>
      <c r="M24" s="17" t="s">
        <v>276</v>
      </c>
      <c r="N24" s="79"/>
      <c r="O24" s="46" t="s">
        <v>255</v>
      </c>
      <c r="P24" s="3"/>
      <c r="Q24" s="3"/>
      <c r="R24" s="3"/>
      <c r="S24" s="3"/>
      <c r="T24" s="3"/>
    </row>
    <row r="25" spans="1:20" ht="183.75" customHeight="1">
      <c r="A25" s="2">
        <v>7</v>
      </c>
      <c r="B25" s="87" t="s">
        <v>42</v>
      </c>
      <c r="C25" s="23" t="s">
        <v>203</v>
      </c>
      <c r="D25" s="45"/>
      <c r="E25" s="88" t="s">
        <v>270</v>
      </c>
      <c r="F25" s="102" t="s">
        <v>289</v>
      </c>
      <c r="G25" s="43">
        <v>1905</v>
      </c>
      <c r="H25" s="43">
        <v>385</v>
      </c>
      <c r="I25" s="38">
        <v>352</v>
      </c>
      <c r="J25" s="44">
        <v>1</v>
      </c>
      <c r="K25" s="38">
        <v>350</v>
      </c>
      <c r="L25" s="44">
        <v>1</v>
      </c>
      <c r="M25" s="44" t="s">
        <v>284</v>
      </c>
      <c r="N25" s="80"/>
      <c r="O25" s="22" t="s">
        <v>248</v>
      </c>
      <c r="P25" s="3"/>
      <c r="Q25" s="3"/>
      <c r="R25" s="3"/>
      <c r="S25" s="3"/>
      <c r="T25" s="3"/>
    </row>
    <row r="26" spans="1:20" ht="46.5" customHeight="1">
      <c r="A26" s="2">
        <v>8</v>
      </c>
      <c r="B26" s="14">
        <v>2</v>
      </c>
      <c r="C26" s="15" t="s">
        <v>136</v>
      </c>
      <c r="D26" s="5"/>
      <c r="E26" s="5"/>
      <c r="F26" s="5"/>
      <c r="G26" s="10">
        <f>G27+G29+G31+G32+G34</f>
        <v>227</v>
      </c>
      <c r="H26" s="10">
        <f>H27+H29+H31+H34</f>
        <v>28</v>
      </c>
      <c r="I26" s="10">
        <f>I27+I29+I31+I32+I34</f>
        <v>71</v>
      </c>
      <c r="J26" s="44">
        <f t="shared" si="0"/>
        <v>2.5357142857142856</v>
      </c>
      <c r="K26" s="10">
        <f>K27+K29+K31+K32+K34</f>
        <v>128</v>
      </c>
      <c r="L26" s="44">
        <f t="shared" si="1"/>
        <v>4.571428571428571</v>
      </c>
      <c r="M26" s="44"/>
      <c r="N26" s="80"/>
      <c r="O26" s="14"/>
      <c r="P26" s="3"/>
      <c r="Q26" s="3"/>
      <c r="R26" s="3"/>
      <c r="S26" s="3"/>
      <c r="T26" s="3"/>
    </row>
    <row r="27" spans="1:20" ht="162.75" customHeight="1">
      <c r="A27" s="2">
        <v>7</v>
      </c>
      <c r="B27" s="2" t="s">
        <v>49</v>
      </c>
      <c r="C27" s="125" t="s">
        <v>101</v>
      </c>
      <c r="D27" s="1" t="s">
        <v>137</v>
      </c>
      <c r="E27" s="1" t="s">
        <v>279</v>
      </c>
      <c r="F27" s="1" t="s">
        <v>286</v>
      </c>
      <c r="G27" s="9">
        <v>90</v>
      </c>
      <c r="H27" s="9">
        <v>15</v>
      </c>
      <c r="I27" s="37">
        <v>0</v>
      </c>
      <c r="J27" s="44">
        <f t="shared" si="0"/>
      </c>
      <c r="K27" s="37">
        <v>15</v>
      </c>
      <c r="L27" s="44">
        <f t="shared" si="1"/>
        <v>1</v>
      </c>
      <c r="M27" s="44" t="s">
        <v>281</v>
      </c>
      <c r="N27" s="80"/>
      <c r="O27" s="22" t="s">
        <v>249</v>
      </c>
      <c r="P27" s="3"/>
      <c r="Q27" s="3"/>
      <c r="R27" s="3"/>
      <c r="S27" s="3"/>
      <c r="T27" s="3"/>
    </row>
    <row r="28" spans="1:20" ht="162.75" customHeight="1">
      <c r="A28" s="2"/>
      <c r="B28" s="2"/>
      <c r="C28" s="134"/>
      <c r="D28" s="1" t="s">
        <v>191</v>
      </c>
      <c r="E28" s="1" t="s">
        <v>190</v>
      </c>
      <c r="F28" s="2" t="s">
        <v>185</v>
      </c>
      <c r="G28" s="9" t="s">
        <v>192</v>
      </c>
      <c r="H28" s="9" t="s">
        <v>157</v>
      </c>
      <c r="I28" s="37" t="s">
        <v>157</v>
      </c>
      <c r="J28" s="44">
        <v>0</v>
      </c>
      <c r="K28" s="37" t="s">
        <v>157</v>
      </c>
      <c r="L28" s="44"/>
      <c r="M28" s="44" t="s">
        <v>283</v>
      </c>
      <c r="N28" s="80"/>
      <c r="O28" s="22" t="s">
        <v>250</v>
      </c>
      <c r="P28" s="3"/>
      <c r="Q28" s="3"/>
      <c r="R28" s="3"/>
      <c r="S28" s="3"/>
      <c r="T28" s="3"/>
    </row>
    <row r="29" spans="1:20" ht="215.25" customHeight="1">
      <c r="A29" s="2">
        <v>8</v>
      </c>
      <c r="B29" s="112" t="s">
        <v>50</v>
      </c>
      <c r="C29" s="115" t="s">
        <v>102</v>
      </c>
      <c r="D29" s="1" t="s">
        <v>138</v>
      </c>
      <c r="E29" s="1" t="s">
        <v>261</v>
      </c>
      <c r="F29" s="1" t="s">
        <v>286</v>
      </c>
      <c r="G29" s="9">
        <v>48</v>
      </c>
      <c r="H29" s="9">
        <v>8</v>
      </c>
      <c r="I29" s="37">
        <v>0</v>
      </c>
      <c r="J29" s="44">
        <v>0</v>
      </c>
      <c r="K29" s="37">
        <v>8</v>
      </c>
      <c r="L29" s="44">
        <f t="shared" si="1"/>
        <v>1</v>
      </c>
      <c r="M29" s="44" t="s">
        <v>282</v>
      </c>
      <c r="N29" s="80"/>
      <c r="O29" s="22" t="s">
        <v>254</v>
      </c>
      <c r="P29" s="3"/>
      <c r="Q29" s="3"/>
      <c r="R29" s="3"/>
      <c r="S29" s="3"/>
      <c r="T29" s="3"/>
    </row>
    <row r="30" spans="1:20" ht="372" customHeight="1">
      <c r="A30" s="2">
        <v>9</v>
      </c>
      <c r="B30" s="112"/>
      <c r="C30" s="115"/>
      <c r="D30" s="23" t="s">
        <v>159</v>
      </c>
      <c r="E30" s="1" t="s">
        <v>300</v>
      </c>
      <c r="F30" s="1" t="s">
        <v>185</v>
      </c>
      <c r="G30" s="9" t="s">
        <v>185</v>
      </c>
      <c r="H30" s="9" t="s">
        <v>157</v>
      </c>
      <c r="I30" s="37" t="s">
        <v>157</v>
      </c>
      <c r="J30" s="44">
        <v>0</v>
      </c>
      <c r="K30" s="37" t="s">
        <v>157</v>
      </c>
      <c r="L30" s="44"/>
      <c r="M30" s="44" t="s">
        <v>283</v>
      </c>
      <c r="N30" s="80"/>
      <c r="O30" s="22" t="s">
        <v>251</v>
      </c>
      <c r="P30" s="3"/>
      <c r="Q30" s="3"/>
      <c r="R30" s="3"/>
      <c r="S30" s="3"/>
      <c r="T30" s="3"/>
    </row>
    <row r="31" spans="1:20" ht="273.75" customHeight="1">
      <c r="A31" s="2">
        <v>10</v>
      </c>
      <c r="B31" s="113">
        <v>2.3</v>
      </c>
      <c r="C31" s="115" t="s">
        <v>160</v>
      </c>
      <c r="D31" s="23" t="s">
        <v>161</v>
      </c>
      <c r="E31" s="112" t="s">
        <v>293</v>
      </c>
      <c r="F31" s="2" t="s">
        <v>286</v>
      </c>
      <c r="G31" s="9">
        <v>25</v>
      </c>
      <c r="H31" s="9">
        <v>5</v>
      </c>
      <c r="I31" s="37">
        <v>55</v>
      </c>
      <c r="J31" s="44">
        <f t="shared" si="0"/>
        <v>11</v>
      </c>
      <c r="K31" s="37">
        <v>55</v>
      </c>
      <c r="L31" s="44">
        <f t="shared" si="1"/>
        <v>11</v>
      </c>
      <c r="M31" s="44" t="s">
        <v>283</v>
      </c>
      <c r="N31" s="80"/>
      <c r="O31" s="22" t="s">
        <v>251</v>
      </c>
      <c r="P31" s="3"/>
      <c r="Q31" s="3"/>
      <c r="R31" s="3"/>
      <c r="S31" s="3"/>
      <c r="T31" s="3"/>
    </row>
    <row r="32" spans="1:20" ht="246" customHeight="1">
      <c r="A32" s="2">
        <v>12</v>
      </c>
      <c r="B32" s="114"/>
      <c r="C32" s="115"/>
      <c r="D32" s="23" t="s">
        <v>162</v>
      </c>
      <c r="E32" s="112"/>
      <c r="F32" s="2" t="s">
        <v>290</v>
      </c>
      <c r="G32" s="9">
        <v>64</v>
      </c>
      <c r="H32" s="9">
        <v>10</v>
      </c>
      <c r="I32" s="37">
        <v>16</v>
      </c>
      <c r="J32" s="44">
        <v>1</v>
      </c>
      <c r="K32" s="37">
        <v>50</v>
      </c>
      <c r="L32" s="44">
        <v>1</v>
      </c>
      <c r="M32" s="44" t="s">
        <v>283</v>
      </c>
      <c r="N32" s="80"/>
      <c r="O32" s="22" t="s">
        <v>251</v>
      </c>
      <c r="P32" s="3"/>
      <c r="Q32" s="3"/>
      <c r="R32" s="3"/>
      <c r="S32" s="3"/>
      <c r="T32" s="3"/>
    </row>
    <row r="33" spans="1:20" ht="150" customHeight="1">
      <c r="A33" s="2">
        <v>13</v>
      </c>
      <c r="B33" s="2">
        <v>2.4</v>
      </c>
      <c r="C33" s="127" t="s">
        <v>163</v>
      </c>
      <c r="D33" s="23" t="s">
        <v>163</v>
      </c>
      <c r="E33" s="1" t="s">
        <v>268</v>
      </c>
      <c r="F33" s="1" t="s">
        <v>185</v>
      </c>
      <c r="G33" s="9" t="s">
        <v>185</v>
      </c>
      <c r="H33" s="9" t="s">
        <v>157</v>
      </c>
      <c r="I33" s="37" t="s">
        <v>157</v>
      </c>
      <c r="J33" s="86">
        <v>1</v>
      </c>
      <c r="K33" s="37" t="s">
        <v>157</v>
      </c>
      <c r="L33" s="86"/>
      <c r="M33" s="86" t="s">
        <v>283</v>
      </c>
      <c r="N33" s="74"/>
      <c r="O33" s="2" t="s">
        <v>242</v>
      </c>
      <c r="P33" s="3"/>
      <c r="Q33" s="3"/>
      <c r="R33" s="3"/>
      <c r="S33" s="3"/>
      <c r="T33" s="3"/>
    </row>
    <row r="34" spans="1:20" ht="150" customHeight="1" hidden="1">
      <c r="A34" s="2"/>
      <c r="B34" s="2"/>
      <c r="C34" s="127"/>
      <c r="D34" s="23"/>
      <c r="E34" s="1"/>
      <c r="F34" s="1"/>
      <c r="G34" s="9"/>
      <c r="H34" s="9"/>
      <c r="I34" s="37"/>
      <c r="J34" s="86"/>
      <c r="K34" s="37"/>
      <c r="L34" s="86"/>
      <c r="M34" s="86"/>
      <c r="N34" s="74"/>
      <c r="O34" s="2"/>
      <c r="P34" s="3"/>
      <c r="Q34" s="3"/>
      <c r="R34" s="3"/>
      <c r="S34" s="3"/>
      <c r="T34" s="3"/>
    </row>
    <row r="35" spans="1:20" ht="38.25" customHeight="1">
      <c r="A35" s="1">
        <v>14</v>
      </c>
      <c r="B35" s="14" t="s">
        <v>54</v>
      </c>
      <c r="C35" s="22" t="s">
        <v>83</v>
      </c>
      <c r="D35" s="22"/>
      <c r="E35" s="22"/>
      <c r="F35" s="22" t="s">
        <v>286</v>
      </c>
      <c r="G35" s="37">
        <f>G39+G40+G44+G45+G41</f>
        <v>10219</v>
      </c>
      <c r="H35" s="37">
        <f>H39+H40+H44+H45+H41</f>
        <v>1450</v>
      </c>
      <c r="I35" s="37">
        <f>I39+I40+I44+I45+I41</f>
        <v>2896.7</v>
      </c>
      <c r="J35" s="86">
        <f t="shared" si="0"/>
        <v>1.9977241379310344</v>
      </c>
      <c r="K35" s="37">
        <f>K39+K40+K44+K45+K41</f>
        <v>2300</v>
      </c>
      <c r="L35" s="86">
        <f t="shared" si="1"/>
        <v>1.5862068965517242</v>
      </c>
      <c r="M35" s="86"/>
      <c r="N35" s="74"/>
      <c r="O35" s="14"/>
      <c r="P35" s="3"/>
      <c r="Q35" s="3"/>
      <c r="R35" s="3"/>
      <c r="S35" s="3"/>
      <c r="T35" s="3"/>
    </row>
    <row r="36" spans="1:20" ht="19.5" customHeight="1" hidden="1">
      <c r="A36" s="2">
        <v>16</v>
      </c>
      <c r="B36" s="2" t="s">
        <v>63</v>
      </c>
      <c r="C36" s="6" t="s">
        <v>80</v>
      </c>
      <c r="D36" s="6"/>
      <c r="E36" s="6"/>
      <c r="F36" s="6"/>
      <c r="G36" s="9"/>
      <c r="H36" s="9"/>
      <c r="I36" s="37"/>
      <c r="J36" s="86">
        <f t="shared" si="0"/>
      </c>
      <c r="K36" s="37"/>
      <c r="L36" s="86">
        <f t="shared" si="1"/>
      </c>
      <c r="M36" s="86"/>
      <c r="N36" s="74"/>
      <c r="O36" s="14"/>
      <c r="P36" s="3"/>
      <c r="Q36" s="3"/>
      <c r="R36" s="3"/>
      <c r="S36" s="3"/>
      <c r="T36" s="3"/>
    </row>
    <row r="37" spans="1:20" ht="37.5" hidden="1">
      <c r="A37" s="2">
        <v>17</v>
      </c>
      <c r="B37" s="2" t="s">
        <v>64</v>
      </c>
      <c r="C37" s="1" t="s">
        <v>76</v>
      </c>
      <c r="D37" s="1"/>
      <c r="E37" s="1"/>
      <c r="F37" s="1"/>
      <c r="G37" s="9"/>
      <c r="H37" s="9"/>
      <c r="I37" s="37"/>
      <c r="J37" s="86">
        <f t="shared" si="0"/>
      </c>
      <c r="K37" s="37"/>
      <c r="L37" s="86">
        <f t="shared" si="1"/>
      </c>
      <c r="M37" s="86"/>
      <c r="N37" s="74"/>
      <c r="O37" s="14"/>
      <c r="P37" s="3"/>
      <c r="Q37" s="3"/>
      <c r="R37" s="3"/>
      <c r="S37" s="3"/>
      <c r="T37" s="3"/>
    </row>
    <row r="38" spans="1:20" ht="112.5" hidden="1">
      <c r="A38" s="2">
        <v>18</v>
      </c>
      <c r="B38" s="2" t="s">
        <v>65</v>
      </c>
      <c r="C38" s="1" t="s">
        <v>77</v>
      </c>
      <c r="D38" s="1"/>
      <c r="E38" s="1"/>
      <c r="F38" s="1"/>
      <c r="G38" s="9"/>
      <c r="H38" s="9"/>
      <c r="I38" s="37"/>
      <c r="J38" s="86">
        <f t="shared" si="0"/>
      </c>
      <c r="K38" s="37"/>
      <c r="L38" s="86">
        <f t="shared" si="1"/>
      </c>
      <c r="M38" s="86"/>
      <c r="N38" s="74"/>
      <c r="O38" s="14"/>
      <c r="P38" s="3"/>
      <c r="Q38" s="3"/>
      <c r="R38" s="3"/>
      <c r="S38" s="3"/>
      <c r="T38" s="3"/>
    </row>
    <row r="39" spans="1:20" ht="105" customHeight="1" hidden="1">
      <c r="A39" s="2"/>
      <c r="B39" s="47"/>
      <c r="C39" s="1"/>
      <c r="D39" s="1"/>
      <c r="E39" s="1"/>
      <c r="F39" s="1"/>
      <c r="G39" s="9"/>
      <c r="H39" s="9"/>
      <c r="I39" s="37"/>
      <c r="J39" s="86"/>
      <c r="K39" s="37"/>
      <c r="L39" s="86">
        <f t="shared" si="1"/>
      </c>
      <c r="M39" s="86"/>
      <c r="N39" s="74"/>
      <c r="O39" s="14"/>
      <c r="P39" s="3"/>
      <c r="Q39" s="3"/>
      <c r="R39" s="3"/>
      <c r="S39" s="3"/>
      <c r="T39" s="3"/>
    </row>
    <row r="40" spans="1:20" ht="176.25" customHeight="1">
      <c r="A40" s="2">
        <v>16</v>
      </c>
      <c r="B40" s="47" t="s">
        <v>139</v>
      </c>
      <c r="C40" s="1" t="s">
        <v>74</v>
      </c>
      <c r="D40" s="1" t="s">
        <v>124</v>
      </c>
      <c r="E40" s="1" t="s">
        <v>295</v>
      </c>
      <c r="F40" s="1" t="s">
        <v>286</v>
      </c>
      <c r="G40" s="9">
        <v>2355</v>
      </c>
      <c r="H40" s="9">
        <v>400</v>
      </c>
      <c r="I40" s="37">
        <v>320</v>
      </c>
      <c r="J40" s="86">
        <f t="shared" si="0"/>
        <v>0.8</v>
      </c>
      <c r="K40" s="37">
        <v>400</v>
      </c>
      <c r="L40" s="86">
        <f t="shared" si="1"/>
        <v>1</v>
      </c>
      <c r="M40" s="86"/>
      <c r="N40" s="74"/>
      <c r="O40" s="22" t="s">
        <v>233</v>
      </c>
      <c r="P40" s="3"/>
      <c r="Q40" s="3"/>
      <c r="R40" s="3"/>
      <c r="S40" s="3"/>
      <c r="T40" s="3"/>
    </row>
    <row r="41" spans="1:20" ht="175.5" customHeight="1">
      <c r="A41" s="2"/>
      <c r="B41" s="47" t="s">
        <v>140</v>
      </c>
      <c r="C41" s="1" t="s">
        <v>199</v>
      </c>
      <c r="D41" s="1" t="s">
        <v>200</v>
      </c>
      <c r="E41" s="48" t="s">
        <v>325</v>
      </c>
      <c r="F41" s="48" t="s">
        <v>286</v>
      </c>
      <c r="G41" s="9">
        <v>1050</v>
      </c>
      <c r="H41" s="9">
        <v>250</v>
      </c>
      <c r="I41" s="37">
        <v>0</v>
      </c>
      <c r="J41" s="86">
        <v>0</v>
      </c>
      <c r="K41" s="37">
        <v>0</v>
      </c>
      <c r="L41" s="86">
        <f t="shared" si="1"/>
      </c>
      <c r="M41" s="86" t="s">
        <v>296</v>
      </c>
      <c r="N41" s="74"/>
      <c r="O41" s="22" t="s">
        <v>249</v>
      </c>
      <c r="P41" s="3"/>
      <c r="Q41" s="3"/>
      <c r="R41" s="3"/>
      <c r="S41" s="3"/>
      <c r="T41" s="3"/>
    </row>
    <row r="42" spans="1:20" ht="222" customHeight="1">
      <c r="A42" s="2"/>
      <c r="B42" s="47" t="s">
        <v>141</v>
      </c>
      <c r="C42" s="1" t="s">
        <v>205</v>
      </c>
      <c r="D42" s="1" t="s">
        <v>207</v>
      </c>
      <c r="E42" s="1" t="s">
        <v>269</v>
      </c>
      <c r="F42" s="1" t="s">
        <v>291</v>
      </c>
      <c r="G42" s="17">
        <v>1.1</v>
      </c>
      <c r="H42" s="17">
        <v>1.1</v>
      </c>
      <c r="I42" s="17">
        <v>3.66</v>
      </c>
      <c r="J42" s="86">
        <v>1</v>
      </c>
      <c r="K42" s="17">
        <v>3.66</v>
      </c>
      <c r="L42" s="86">
        <v>1</v>
      </c>
      <c r="M42" s="86" t="s">
        <v>299</v>
      </c>
      <c r="N42" s="74"/>
      <c r="O42" s="22" t="s">
        <v>249</v>
      </c>
      <c r="P42" s="3"/>
      <c r="Q42" s="3"/>
      <c r="R42" s="3"/>
      <c r="S42" s="3"/>
      <c r="T42" s="3"/>
    </row>
    <row r="43" spans="1:20" ht="237" customHeight="1" thickBot="1">
      <c r="A43" s="2"/>
      <c r="B43" s="47" t="s">
        <v>201</v>
      </c>
      <c r="C43" s="1" t="s">
        <v>206</v>
      </c>
      <c r="D43" s="1" t="s">
        <v>208</v>
      </c>
      <c r="E43" s="106" t="s">
        <v>326</v>
      </c>
      <c r="F43" s="1" t="s">
        <v>291</v>
      </c>
      <c r="G43" s="17">
        <v>1.07</v>
      </c>
      <c r="H43" s="17">
        <v>1.07</v>
      </c>
      <c r="I43" s="17">
        <v>1.17</v>
      </c>
      <c r="J43" s="86">
        <f>IF(OR(H43=0,I43=0),"",I43/H43)</f>
        <v>1.0934579439252334</v>
      </c>
      <c r="K43" s="17">
        <v>1.07</v>
      </c>
      <c r="L43" s="86">
        <f t="shared" si="1"/>
        <v>1</v>
      </c>
      <c r="M43" s="86" t="s">
        <v>297</v>
      </c>
      <c r="N43" s="74"/>
      <c r="O43" s="22" t="s">
        <v>249</v>
      </c>
      <c r="P43" s="3"/>
      <c r="Q43" s="3"/>
      <c r="R43" s="3"/>
      <c r="S43" s="3"/>
      <c r="T43" s="3"/>
    </row>
    <row r="44" spans="1:20" ht="330" customHeight="1">
      <c r="A44" s="2">
        <v>17</v>
      </c>
      <c r="B44" s="47" t="s">
        <v>209</v>
      </c>
      <c r="C44" s="7" t="s">
        <v>81</v>
      </c>
      <c r="D44" s="7" t="s">
        <v>142</v>
      </c>
      <c r="E44" s="90" t="s">
        <v>327</v>
      </c>
      <c r="F44" s="102" t="s">
        <v>286</v>
      </c>
      <c r="G44" s="9">
        <v>1743</v>
      </c>
      <c r="H44" s="9">
        <v>300</v>
      </c>
      <c r="I44" s="37">
        <v>1323</v>
      </c>
      <c r="J44" s="86">
        <f t="shared" si="0"/>
        <v>4.41</v>
      </c>
      <c r="K44" s="37">
        <v>1400</v>
      </c>
      <c r="L44" s="86">
        <f t="shared" si="1"/>
        <v>4.666666666666667</v>
      </c>
      <c r="M44" s="86" t="s">
        <v>298</v>
      </c>
      <c r="N44" s="74"/>
      <c r="O44" s="22" t="s">
        <v>249</v>
      </c>
      <c r="P44" s="3"/>
      <c r="Q44" s="3"/>
      <c r="R44" s="3"/>
      <c r="S44" s="3"/>
      <c r="T44" s="3"/>
    </row>
    <row r="45" spans="1:22" ht="129.75" customHeight="1">
      <c r="A45" s="2">
        <v>18</v>
      </c>
      <c r="B45" s="47" t="s">
        <v>210</v>
      </c>
      <c r="C45" s="1" t="s">
        <v>103</v>
      </c>
      <c r="D45" s="1" t="s">
        <v>125</v>
      </c>
      <c r="E45" s="1" t="s">
        <v>328</v>
      </c>
      <c r="F45" s="102" t="s">
        <v>286</v>
      </c>
      <c r="G45" s="9">
        <v>5071</v>
      </c>
      <c r="H45" s="9">
        <v>500</v>
      </c>
      <c r="I45" s="37">
        <f>1094.2+159.5</f>
        <v>1253.7</v>
      </c>
      <c r="J45" s="86">
        <f t="shared" si="0"/>
        <v>2.5074</v>
      </c>
      <c r="K45" s="37">
        <v>500</v>
      </c>
      <c r="L45" s="86">
        <f t="shared" si="1"/>
        <v>1</v>
      </c>
      <c r="M45" s="86" t="s">
        <v>330</v>
      </c>
      <c r="N45" s="74"/>
      <c r="O45" s="22" t="s">
        <v>249</v>
      </c>
      <c r="P45" s="3"/>
      <c r="Q45" s="3"/>
      <c r="R45" s="3"/>
      <c r="S45" s="3"/>
      <c r="T45" s="3"/>
      <c r="V45" s="4" t="s">
        <v>85</v>
      </c>
    </row>
    <row r="46" spans="1:20" ht="183.75" customHeight="1">
      <c r="A46" s="2"/>
      <c r="B46" s="47" t="s">
        <v>211</v>
      </c>
      <c r="C46" s="1" t="s">
        <v>214</v>
      </c>
      <c r="D46" s="1" t="s">
        <v>234</v>
      </c>
      <c r="E46" s="90" t="s">
        <v>329</v>
      </c>
      <c r="F46" s="1" t="s">
        <v>291</v>
      </c>
      <c r="G46" s="17">
        <v>1.05</v>
      </c>
      <c r="H46" s="17">
        <v>1.05</v>
      </c>
      <c r="I46" s="17">
        <v>1.06</v>
      </c>
      <c r="J46" s="86">
        <v>0</v>
      </c>
      <c r="K46" s="17">
        <v>1.06</v>
      </c>
      <c r="L46" s="86">
        <f t="shared" si="1"/>
        <v>1.0095238095238095</v>
      </c>
      <c r="M46" s="86" t="s">
        <v>283</v>
      </c>
      <c r="N46" s="74"/>
      <c r="O46" s="22" t="s">
        <v>249</v>
      </c>
      <c r="P46" s="3"/>
      <c r="Q46" s="3"/>
      <c r="R46" s="3"/>
      <c r="S46" s="3"/>
      <c r="T46" s="3"/>
    </row>
    <row r="47" spans="1:20" ht="159.75" customHeight="1">
      <c r="A47" s="2"/>
      <c r="B47" s="47" t="s">
        <v>212</v>
      </c>
      <c r="C47" s="1" t="s">
        <v>215</v>
      </c>
      <c r="D47" s="88" t="s">
        <v>217</v>
      </c>
      <c r="E47" s="91" t="s">
        <v>301</v>
      </c>
      <c r="F47" s="1" t="s">
        <v>291</v>
      </c>
      <c r="G47" s="17">
        <v>1.05</v>
      </c>
      <c r="H47" s="17">
        <v>1.03</v>
      </c>
      <c r="I47" s="17">
        <v>0</v>
      </c>
      <c r="J47" s="86">
        <f t="shared" si="0"/>
      </c>
      <c r="K47" s="17">
        <v>1.03</v>
      </c>
      <c r="L47" s="86">
        <f t="shared" si="1"/>
        <v>1</v>
      </c>
      <c r="M47" s="86"/>
      <c r="N47" s="74"/>
      <c r="O47" s="22" t="s">
        <v>251</v>
      </c>
      <c r="P47" s="3"/>
      <c r="Q47" s="3"/>
      <c r="R47" s="3"/>
      <c r="S47" s="3"/>
      <c r="T47" s="3"/>
    </row>
    <row r="48" spans="1:20" ht="186.75" customHeight="1">
      <c r="A48" s="2"/>
      <c r="B48" s="47" t="s">
        <v>213</v>
      </c>
      <c r="C48" s="1" t="s">
        <v>216</v>
      </c>
      <c r="D48" s="88" t="s">
        <v>218</v>
      </c>
      <c r="E48" s="91"/>
      <c r="F48" s="91" t="s">
        <v>185</v>
      </c>
      <c r="G48" s="9" t="s">
        <v>157</v>
      </c>
      <c r="H48" s="9" t="s">
        <v>157</v>
      </c>
      <c r="I48" s="37" t="s">
        <v>230</v>
      </c>
      <c r="J48" s="86"/>
      <c r="K48" s="37" t="s">
        <v>157</v>
      </c>
      <c r="L48" s="86"/>
      <c r="M48" s="86"/>
      <c r="N48" s="74"/>
      <c r="O48" s="22" t="s">
        <v>251</v>
      </c>
      <c r="P48" s="3"/>
      <c r="Q48" s="3"/>
      <c r="R48" s="3"/>
      <c r="S48" s="3"/>
      <c r="T48" s="3"/>
    </row>
    <row r="49" spans="1:20" ht="101.25" customHeight="1">
      <c r="A49" s="1">
        <v>19</v>
      </c>
      <c r="B49" s="14">
        <v>4</v>
      </c>
      <c r="C49" s="22" t="s">
        <v>78</v>
      </c>
      <c r="D49" s="22"/>
      <c r="E49" s="22"/>
      <c r="F49" s="22" t="s">
        <v>286</v>
      </c>
      <c r="G49" s="37">
        <f>+G50+G51+G56</f>
        <v>1138</v>
      </c>
      <c r="H49" s="37">
        <f>+H50+H51</f>
        <v>255</v>
      </c>
      <c r="I49" s="37">
        <f>+I50+I51</f>
        <v>83</v>
      </c>
      <c r="J49" s="86">
        <f t="shared" si="0"/>
        <v>0.3254901960784314</v>
      </c>
      <c r="K49" s="37">
        <f>+K50+K51</f>
        <v>195</v>
      </c>
      <c r="L49" s="86">
        <f t="shared" si="1"/>
        <v>0.7647058823529411</v>
      </c>
      <c r="M49" s="86"/>
      <c r="N49" s="74"/>
      <c r="O49" s="14"/>
      <c r="P49" s="3"/>
      <c r="Q49" s="3"/>
      <c r="R49" s="3"/>
      <c r="S49" s="3"/>
      <c r="T49" s="3"/>
    </row>
    <row r="50" spans="1:20" ht="101.25" customHeight="1">
      <c r="A50" s="2">
        <v>20</v>
      </c>
      <c r="B50" s="2" t="s">
        <v>63</v>
      </c>
      <c r="C50" s="8" t="s">
        <v>82</v>
      </c>
      <c r="D50" s="8" t="s">
        <v>126</v>
      </c>
      <c r="E50" s="8" t="s">
        <v>280</v>
      </c>
      <c r="F50" s="8" t="s">
        <v>286</v>
      </c>
      <c r="G50" s="11">
        <v>493</v>
      </c>
      <c r="H50" s="9">
        <v>105</v>
      </c>
      <c r="I50" s="37">
        <v>29</v>
      </c>
      <c r="J50" s="86">
        <f t="shared" si="0"/>
        <v>0.2761904761904762</v>
      </c>
      <c r="K50" s="37">
        <v>45</v>
      </c>
      <c r="L50" s="86">
        <f t="shared" si="1"/>
        <v>0.42857142857142855</v>
      </c>
      <c r="M50" s="86"/>
      <c r="N50" s="74"/>
      <c r="O50" s="22" t="s">
        <v>235</v>
      </c>
      <c r="P50" s="3"/>
      <c r="Q50" s="3"/>
      <c r="R50" s="3"/>
      <c r="S50" s="3"/>
      <c r="T50" s="3"/>
    </row>
    <row r="51" spans="1:20" ht="110.25" customHeight="1">
      <c r="A51" s="2">
        <v>21</v>
      </c>
      <c r="B51" s="47" t="s">
        <v>219</v>
      </c>
      <c r="C51" s="24" t="s">
        <v>84</v>
      </c>
      <c r="D51" s="8" t="s">
        <v>150</v>
      </c>
      <c r="E51" s="92" t="s">
        <v>302</v>
      </c>
      <c r="F51" s="25" t="s">
        <v>286</v>
      </c>
      <c r="G51" s="12">
        <v>645</v>
      </c>
      <c r="H51" s="9">
        <v>150</v>
      </c>
      <c r="I51" s="37">
        <v>54</v>
      </c>
      <c r="J51" s="86">
        <f t="shared" si="0"/>
        <v>0.36</v>
      </c>
      <c r="K51" s="37">
        <v>150</v>
      </c>
      <c r="L51" s="86">
        <f t="shared" si="1"/>
        <v>1</v>
      </c>
      <c r="M51" s="86" t="s">
        <v>313</v>
      </c>
      <c r="N51" s="74"/>
      <c r="O51" s="22" t="s">
        <v>244</v>
      </c>
      <c r="P51" s="3"/>
      <c r="Q51" s="3"/>
      <c r="R51" s="3"/>
      <c r="S51" s="3"/>
      <c r="T51" s="3"/>
    </row>
    <row r="52" spans="1:20" ht="347.25" customHeight="1">
      <c r="A52" s="2"/>
      <c r="B52" s="47" t="s">
        <v>220</v>
      </c>
      <c r="C52" s="24" t="s">
        <v>223</v>
      </c>
      <c r="D52" s="8" t="s">
        <v>226</v>
      </c>
      <c r="E52" s="6" t="s">
        <v>304</v>
      </c>
      <c r="F52" s="6" t="s">
        <v>292</v>
      </c>
      <c r="G52" s="12" t="s">
        <v>253</v>
      </c>
      <c r="H52" s="9">
        <v>10</v>
      </c>
      <c r="I52" s="37">
        <v>15</v>
      </c>
      <c r="J52" s="86">
        <f t="shared" si="0"/>
        <v>1.5</v>
      </c>
      <c r="K52" s="37">
        <v>15</v>
      </c>
      <c r="L52" s="86">
        <f t="shared" si="1"/>
        <v>1.5</v>
      </c>
      <c r="M52" s="86" t="s">
        <v>283</v>
      </c>
      <c r="N52" s="74"/>
      <c r="O52" s="22" t="s">
        <v>248</v>
      </c>
      <c r="P52" s="3"/>
      <c r="Q52" s="3"/>
      <c r="R52" s="3"/>
      <c r="S52" s="3"/>
      <c r="T52" s="3"/>
    </row>
    <row r="53" spans="1:20" ht="201.75" customHeight="1">
      <c r="A53" s="2"/>
      <c r="B53" s="47" t="s">
        <v>221</v>
      </c>
      <c r="C53" s="24" t="s">
        <v>224</v>
      </c>
      <c r="D53" s="8" t="s">
        <v>227</v>
      </c>
      <c r="E53" s="6" t="s">
        <v>331</v>
      </c>
      <c r="F53" s="6" t="s">
        <v>291</v>
      </c>
      <c r="G53" s="17">
        <v>1.03</v>
      </c>
      <c r="H53" s="17">
        <v>1.02</v>
      </c>
      <c r="I53" s="49">
        <v>1.02</v>
      </c>
      <c r="J53" s="86">
        <f t="shared" si="0"/>
        <v>1</v>
      </c>
      <c r="K53" s="49">
        <v>1.02</v>
      </c>
      <c r="L53" s="86">
        <f t="shared" si="1"/>
        <v>1</v>
      </c>
      <c r="M53" s="86" t="s">
        <v>305</v>
      </c>
      <c r="N53" s="74"/>
      <c r="O53" s="22" t="s">
        <v>265</v>
      </c>
      <c r="P53" s="3"/>
      <c r="Q53" s="3"/>
      <c r="R53" s="3"/>
      <c r="S53" s="3"/>
      <c r="T53" s="3"/>
    </row>
    <row r="54" spans="1:20" ht="194.25" customHeight="1">
      <c r="A54" s="50"/>
      <c r="B54" s="51" t="s">
        <v>222</v>
      </c>
      <c r="C54" s="25" t="s">
        <v>225</v>
      </c>
      <c r="D54" s="8" t="s">
        <v>247</v>
      </c>
      <c r="E54" s="158" t="s">
        <v>324</v>
      </c>
      <c r="F54" s="97" t="s">
        <v>185</v>
      </c>
      <c r="G54" s="98" t="s">
        <v>228</v>
      </c>
      <c r="H54" s="99" t="s">
        <v>157</v>
      </c>
      <c r="I54" s="100" t="s">
        <v>157</v>
      </c>
      <c r="J54" s="101">
        <v>1</v>
      </c>
      <c r="K54" s="100" t="s">
        <v>157</v>
      </c>
      <c r="L54" s="101">
        <v>1</v>
      </c>
      <c r="M54" s="101" t="s">
        <v>276</v>
      </c>
      <c r="N54" s="74"/>
      <c r="O54" s="22" t="s">
        <v>265</v>
      </c>
      <c r="P54" s="3"/>
      <c r="Q54" s="3"/>
      <c r="R54" s="3"/>
      <c r="S54" s="3"/>
      <c r="T54" s="3"/>
    </row>
    <row r="55" spans="1:20" ht="152.25" customHeight="1">
      <c r="A55" s="50"/>
      <c r="B55" s="51" t="s">
        <v>231</v>
      </c>
      <c r="C55" s="25" t="s">
        <v>84</v>
      </c>
      <c r="D55" s="8" t="s">
        <v>232</v>
      </c>
      <c r="E55" s="6" t="s">
        <v>303</v>
      </c>
      <c r="F55" s="6" t="s">
        <v>292</v>
      </c>
      <c r="G55" s="12" t="s">
        <v>229</v>
      </c>
      <c r="H55" s="12" t="s">
        <v>229</v>
      </c>
      <c r="I55" s="37">
        <v>6</v>
      </c>
      <c r="J55" s="86">
        <v>1</v>
      </c>
      <c r="K55" s="37">
        <v>6</v>
      </c>
      <c r="L55" s="86">
        <v>1</v>
      </c>
      <c r="M55" s="86" t="s">
        <v>283</v>
      </c>
      <c r="N55" s="74"/>
      <c r="O55" s="22" t="s">
        <v>248</v>
      </c>
      <c r="P55" s="3"/>
      <c r="Q55" s="3"/>
      <c r="R55" s="3"/>
      <c r="S55" s="3"/>
      <c r="T55" s="3"/>
    </row>
    <row r="56" spans="1:20" ht="110.25" customHeight="1" hidden="1">
      <c r="A56" s="2"/>
      <c r="B56" s="47"/>
      <c r="C56" s="24"/>
      <c r="D56" s="8"/>
      <c r="E56" s="6"/>
      <c r="F56" s="6"/>
      <c r="G56" s="12"/>
      <c r="H56" s="9"/>
      <c r="I56" s="37"/>
      <c r="J56" s="86"/>
      <c r="K56" s="37"/>
      <c r="L56" s="86">
        <f t="shared" si="1"/>
      </c>
      <c r="M56" s="86"/>
      <c r="N56" s="74"/>
      <c r="O56" s="14"/>
      <c r="P56" s="3"/>
      <c r="Q56" s="3"/>
      <c r="R56" s="3"/>
      <c r="S56" s="3"/>
      <c r="T56" s="3"/>
    </row>
    <row r="57" spans="1:20" ht="110.25" customHeight="1">
      <c r="A57" s="2">
        <v>22</v>
      </c>
      <c r="B57" s="2">
        <v>5</v>
      </c>
      <c r="C57" s="26" t="s">
        <v>164</v>
      </c>
      <c r="D57" s="8"/>
      <c r="E57" s="6"/>
      <c r="F57" s="6" t="s">
        <v>286</v>
      </c>
      <c r="G57" s="18">
        <v>5786</v>
      </c>
      <c r="H57" s="18">
        <v>1000</v>
      </c>
      <c r="I57" s="18">
        <f>I58</f>
        <v>952</v>
      </c>
      <c r="J57" s="86">
        <f t="shared" si="0"/>
        <v>0.952</v>
      </c>
      <c r="K57" s="18">
        <v>1000</v>
      </c>
      <c r="L57" s="86">
        <f t="shared" si="1"/>
        <v>1</v>
      </c>
      <c r="M57" s="86"/>
      <c r="N57" s="74"/>
      <c r="O57" s="14"/>
      <c r="P57" s="3"/>
      <c r="Q57" s="3"/>
      <c r="R57" s="3"/>
      <c r="S57" s="3"/>
      <c r="T57" s="3"/>
    </row>
    <row r="58" spans="1:20" ht="138.75" customHeight="1">
      <c r="A58" s="2">
        <v>23</v>
      </c>
      <c r="B58" s="2">
        <v>5.1</v>
      </c>
      <c r="C58" s="23" t="s">
        <v>165</v>
      </c>
      <c r="D58" s="23" t="s">
        <v>166</v>
      </c>
      <c r="E58" s="6" t="s">
        <v>306</v>
      </c>
      <c r="F58" s="6" t="s">
        <v>286</v>
      </c>
      <c r="G58" s="12">
        <v>5786</v>
      </c>
      <c r="H58" s="9">
        <v>1000</v>
      </c>
      <c r="I58" s="37">
        <v>952</v>
      </c>
      <c r="J58" s="86">
        <f t="shared" si="0"/>
        <v>0.952</v>
      </c>
      <c r="K58" s="37">
        <v>1000</v>
      </c>
      <c r="L58" s="86">
        <f t="shared" si="1"/>
        <v>1</v>
      </c>
      <c r="M58" s="86"/>
      <c r="N58" s="74"/>
      <c r="O58" s="22" t="s">
        <v>236</v>
      </c>
      <c r="P58" s="3"/>
      <c r="Q58" s="3"/>
      <c r="R58" s="3"/>
      <c r="S58" s="3"/>
      <c r="T58" s="3"/>
    </row>
    <row r="59" spans="1:20" s="52" customFormat="1" ht="38.25" customHeight="1">
      <c r="A59" s="93">
        <v>24</v>
      </c>
      <c r="B59" s="34" t="s">
        <v>4</v>
      </c>
      <c r="C59" s="21" t="s">
        <v>6</v>
      </c>
      <c r="D59" s="21"/>
      <c r="E59" s="21"/>
      <c r="F59" s="21" t="s">
        <v>286</v>
      </c>
      <c r="G59" s="35">
        <f>G62+G65+G101+G113</f>
        <v>62514.3</v>
      </c>
      <c r="H59" s="35">
        <f>H62+H65+H101+H113</f>
        <v>9179</v>
      </c>
      <c r="I59" s="35">
        <f>I62+I65+I101+I113</f>
        <v>8037.9</v>
      </c>
      <c r="J59" s="85">
        <f>IF(OR(H59=0,I59=0),"",I59/H59)</f>
        <v>0.875683625667284</v>
      </c>
      <c r="K59" s="35">
        <f>K62+K65+K101+K113</f>
        <v>10057.7</v>
      </c>
      <c r="L59" s="85">
        <f t="shared" si="1"/>
        <v>1.0957293822856522</v>
      </c>
      <c r="M59" s="85"/>
      <c r="N59" s="73"/>
      <c r="O59" s="34"/>
      <c r="P59" s="33"/>
      <c r="Q59" s="33"/>
      <c r="R59" s="33"/>
      <c r="S59" s="33"/>
      <c r="T59" s="33"/>
    </row>
    <row r="60" spans="1:20" s="52" customFormat="1" ht="21" hidden="1">
      <c r="A60" s="116" t="s">
        <v>113</v>
      </c>
      <c r="B60" s="116"/>
      <c r="C60" s="116"/>
      <c r="D60" s="21"/>
      <c r="E60" s="21"/>
      <c r="F60" s="21"/>
      <c r="G60" s="35"/>
      <c r="H60" s="35"/>
      <c r="I60" s="35"/>
      <c r="J60" s="85"/>
      <c r="K60" s="35"/>
      <c r="L60" s="85">
        <f t="shared" si="1"/>
      </c>
      <c r="M60" s="85"/>
      <c r="N60" s="73"/>
      <c r="O60" s="34"/>
      <c r="P60" s="33"/>
      <c r="Q60" s="33"/>
      <c r="R60" s="33"/>
      <c r="S60" s="33"/>
      <c r="T60" s="33"/>
    </row>
    <row r="61" spans="1:20" s="52" customFormat="1" ht="21" hidden="1">
      <c r="A61" s="116" t="s">
        <v>114</v>
      </c>
      <c r="B61" s="116"/>
      <c r="C61" s="116"/>
      <c r="D61" s="21"/>
      <c r="E61" s="21"/>
      <c r="F61" s="21"/>
      <c r="G61" s="35"/>
      <c r="H61" s="35"/>
      <c r="I61" s="35"/>
      <c r="J61" s="85"/>
      <c r="K61" s="35"/>
      <c r="L61" s="85">
        <f t="shared" si="1"/>
      </c>
      <c r="M61" s="85"/>
      <c r="N61" s="73"/>
      <c r="O61" s="34"/>
      <c r="P61" s="33"/>
      <c r="Q61" s="33"/>
      <c r="R61" s="33"/>
      <c r="S61" s="33"/>
      <c r="T61" s="33"/>
    </row>
    <row r="62" spans="1:20" s="52" customFormat="1" ht="51" customHeight="1">
      <c r="A62" s="53">
        <v>25</v>
      </c>
      <c r="B62" s="34" t="s">
        <v>0</v>
      </c>
      <c r="C62" s="27" t="s">
        <v>143</v>
      </c>
      <c r="D62" s="21"/>
      <c r="E62" s="21"/>
      <c r="F62" s="21" t="s">
        <v>286</v>
      </c>
      <c r="G62" s="35">
        <f aca="true" t="shared" si="2" ref="G62:L62">G64</f>
        <v>117</v>
      </c>
      <c r="H62" s="35">
        <f t="shared" si="2"/>
        <v>0</v>
      </c>
      <c r="I62" s="35">
        <f t="shared" si="2"/>
        <v>0</v>
      </c>
      <c r="J62" s="35">
        <f t="shared" si="2"/>
        <v>0</v>
      </c>
      <c r="K62" s="35">
        <f t="shared" si="2"/>
        <v>0</v>
      </c>
      <c r="L62" s="35">
        <f t="shared" si="2"/>
        <v>0</v>
      </c>
      <c r="M62" s="86"/>
      <c r="N62" s="74"/>
      <c r="O62" s="2"/>
      <c r="P62" s="33"/>
      <c r="Q62" s="33"/>
      <c r="R62" s="33"/>
      <c r="S62" s="33"/>
      <c r="T62" s="33"/>
    </row>
    <row r="63" spans="1:20" s="52" customFormat="1" ht="213.75" customHeight="1">
      <c r="A63" s="53">
        <v>26</v>
      </c>
      <c r="B63" s="54" t="s">
        <v>144</v>
      </c>
      <c r="C63" s="109" t="s">
        <v>307</v>
      </c>
      <c r="D63" s="55" t="s">
        <v>308</v>
      </c>
      <c r="E63" s="55" t="s">
        <v>309</v>
      </c>
      <c r="F63" s="55" t="s">
        <v>185</v>
      </c>
      <c r="G63" s="56" t="s">
        <v>157</v>
      </c>
      <c r="H63" s="56" t="s">
        <v>157</v>
      </c>
      <c r="I63" s="56">
        <v>100</v>
      </c>
      <c r="J63" s="86">
        <v>0</v>
      </c>
      <c r="K63" s="56" t="s">
        <v>157</v>
      </c>
      <c r="L63" s="86">
        <v>1</v>
      </c>
      <c r="M63" s="86"/>
      <c r="N63" s="74"/>
      <c r="O63" s="2"/>
      <c r="P63" s="33"/>
      <c r="Q63" s="33"/>
      <c r="R63" s="33"/>
      <c r="S63" s="33"/>
      <c r="T63" s="33"/>
    </row>
    <row r="64" spans="1:20" s="52" customFormat="1" ht="105" customHeight="1">
      <c r="A64" s="53">
        <v>27</v>
      </c>
      <c r="B64" s="54" t="s">
        <v>145</v>
      </c>
      <c r="C64" s="28" t="s">
        <v>167</v>
      </c>
      <c r="D64" s="55" t="s">
        <v>146</v>
      </c>
      <c r="E64" s="2"/>
      <c r="F64" s="2" t="s">
        <v>286</v>
      </c>
      <c r="G64" s="56">
        <v>117</v>
      </c>
      <c r="H64" s="56">
        <v>0</v>
      </c>
      <c r="I64" s="35">
        <v>0</v>
      </c>
      <c r="J64" s="86">
        <v>0</v>
      </c>
      <c r="K64" s="35">
        <v>0</v>
      </c>
      <c r="L64" s="86">
        <v>0</v>
      </c>
      <c r="M64" s="86" t="s">
        <v>294</v>
      </c>
      <c r="N64" s="74"/>
      <c r="O64" s="2"/>
      <c r="P64" s="33"/>
      <c r="Q64" s="33"/>
      <c r="R64" s="33"/>
      <c r="S64" s="33"/>
      <c r="T64" s="33"/>
    </row>
    <row r="65" spans="1:20" s="57" customFormat="1" ht="18.75">
      <c r="A65" s="94">
        <v>28</v>
      </c>
      <c r="B65" s="14" t="s">
        <v>46</v>
      </c>
      <c r="C65" s="22" t="s">
        <v>12</v>
      </c>
      <c r="D65" s="22"/>
      <c r="E65" s="22"/>
      <c r="F65" s="22" t="s">
        <v>286</v>
      </c>
      <c r="G65" s="37">
        <f>G78+G80+G82+G83+G86+G95+G98</f>
        <v>44524</v>
      </c>
      <c r="H65" s="37">
        <f>H78+H80+H82+H83+H86+H95+H98</f>
        <v>8929</v>
      </c>
      <c r="I65" s="37">
        <f>I78+I80+I82+I83+I86+I95+I98</f>
        <v>6437.9</v>
      </c>
      <c r="J65" s="86">
        <f t="shared" si="0"/>
        <v>0.7210101915108075</v>
      </c>
      <c r="K65" s="37">
        <f>K78+K80+K82+K83+K86+K95+K98</f>
        <v>7980.7</v>
      </c>
      <c r="L65" s="86">
        <f t="shared" si="1"/>
        <v>0.8937954978161048</v>
      </c>
      <c r="M65" s="86"/>
      <c r="N65" s="74"/>
      <c r="O65" s="14"/>
      <c r="P65" s="3"/>
      <c r="Q65" s="3"/>
      <c r="R65" s="3"/>
      <c r="S65" s="3"/>
      <c r="T65" s="3"/>
    </row>
    <row r="66" spans="1:15" ht="59.25" customHeight="1" hidden="1">
      <c r="A66" s="2">
        <v>32</v>
      </c>
      <c r="B66" s="2" t="s">
        <v>7</v>
      </c>
      <c r="C66" s="1" t="s">
        <v>13</v>
      </c>
      <c r="D66" s="1" t="s">
        <v>127</v>
      </c>
      <c r="E66" s="1"/>
      <c r="F66" s="1"/>
      <c r="G66" s="9">
        <v>0</v>
      </c>
      <c r="H66" s="9">
        <v>0</v>
      </c>
      <c r="I66" s="9">
        <v>0</v>
      </c>
      <c r="J66" s="17">
        <v>0</v>
      </c>
      <c r="K66" s="9">
        <v>0</v>
      </c>
      <c r="L66" s="17">
        <f t="shared" si="1"/>
      </c>
      <c r="M66" s="17"/>
      <c r="N66" s="81"/>
      <c r="O66" s="2"/>
    </row>
    <row r="67" spans="1:15" ht="18.75" customHeight="1" hidden="1">
      <c r="A67" s="2">
        <v>33</v>
      </c>
      <c r="B67" s="2" t="s">
        <v>14</v>
      </c>
      <c r="C67" s="1" t="s">
        <v>15</v>
      </c>
      <c r="D67" s="1"/>
      <c r="E67" s="1"/>
      <c r="F67" s="1"/>
      <c r="G67" s="9"/>
      <c r="H67" s="9"/>
      <c r="I67" s="9"/>
      <c r="J67" s="17">
        <f t="shared" si="0"/>
      </c>
      <c r="K67" s="9"/>
      <c r="L67" s="17">
        <f t="shared" si="1"/>
      </c>
      <c r="M67" s="17"/>
      <c r="N67" s="81"/>
      <c r="O67" s="2"/>
    </row>
    <row r="68" spans="1:15" ht="112.5" customHeight="1" hidden="1">
      <c r="A68" s="2">
        <v>34</v>
      </c>
      <c r="B68" s="2" t="s">
        <v>39</v>
      </c>
      <c r="C68" s="1" t="s">
        <v>28</v>
      </c>
      <c r="D68" s="1"/>
      <c r="E68" s="1"/>
      <c r="F68" s="1"/>
      <c r="G68" s="9"/>
      <c r="H68" s="9"/>
      <c r="I68" s="9"/>
      <c r="J68" s="17">
        <f t="shared" si="0"/>
      </c>
      <c r="K68" s="9"/>
      <c r="L68" s="17">
        <f t="shared" si="1"/>
      </c>
      <c r="M68" s="17"/>
      <c r="N68" s="81"/>
      <c r="O68" s="2"/>
    </row>
    <row r="69" spans="1:15" ht="135.75" customHeight="1" hidden="1">
      <c r="A69" s="2">
        <v>35</v>
      </c>
      <c r="B69" s="2" t="s">
        <v>41</v>
      </c>
      <c r="C69" s="1" t="s">
        <v>40</v>
      </c>
      <c r="D69" s="1"/>
      <c r="E69" s="1"/>
      <c r="F69" s="1"/>
      <c r="G69" s="9"/>
      <c r="H69" s="9"/>
      <c r="I69" s="9"/>
      <c r="J69" s="17">
        <f t="shared" si="0"/>
      </c>
      <c r="K69" s="9"/>
      <c r="L69" s="17">
        <f t="shared" si="1"/>
      </c>
      <c r="M69" s="17"/>
      <c r="N69" s="81"/>
      <c r="O69" s="2"/>
    </row>
    <row r="70" spans="1:15" ht="93.75" hidden="1">
      <c r="A70" s="2">
        <v>36</v>
      </c>
      <c r="B70" s="2" t="s">
        <v>42</v>
      </c>
      <c r="C70" s="1" t="s">
        <v>71</v>
      </c>
      <c r="D70" s="1"/>
      <c r="E70" s="1"/>
      <c r="F70" s="1"/>
      <c r="G70" s="9"/>
      <c r="H70" s="9"/>
      <c r="I70" s="9"/>
      <c r="J70" s="17">
        <f t="shared" si="0"/>
      </c>
      <c r="K70" s="9"/>
      <c r="L70" s="17">
        <f t="shared" si="1"/>
      </c>
      <c r="M70" s="17"/>
      <c r="N70" s="81"/>
      <c r="O70" s="2"/>
    </row>
    <row r="71" spans="1:15" ht="37.5" hidden="1">
      <c r="A71" s="2">
        <v>37</v>
      </c>
      <c r="B71" s="2" t="s">
        <v>43</v>
      </c>
      <c r="C71" s="1" t="s">
        <v>25</v>
      </c>
      <c r="D71" s="1"/>
      <c r="E71" s="1"/>
      <c r="F71" s="1"/>
      <c r="G71" s="9"/>
      <c r="H71" s="9"/>
      <c r="I71" s="9"/>
      <c r="J71" s="17">
        <f t="shared" si="0"/>
      </c>
      <c r="K71" s="9"/>
      <c r="L71" s="17">
        <f t="shared" si="1"/>
      </c>
      <c r="M71" s="17"/>
      <c r="N71" s="81"/>
      <c r="O71" s="2"/>
    </row>
    <row r="72" spans="1:15" ht="78.75" customHeight="1" hidden="1">
      <c r="A72" s="2">
        <v>38</v>
      </c>
      <c r="B72" s="2" t="s">
        <v>44</v>
      </c>
      <c r="C72" s="1" t="s">
        <v>45</v>
      </c>
      <c r="D72" s="1"/>
      <c r="E72" s="1"/>
      <c r="F72" s="1"/>
      <c r="G72" s="9"/>
      <c r="H72" s="9"/>
      <c r="I72" s="9"/>
      <c r="J72" s="17">
        <f t="shared" si="0"/>
      </c>
      <c r="K72" s="9"/>
      <c r="L72" s="17">
        <f t="shared" si="1"/>
      </c>
      <c r="M72" s="17"/>
      <c r="N72" s="81"/>
      <c r="O72" s="2"/>
    </row>
    <row r="73" spans="1:15" ht="78.75" customHeight="1" hidden="1">
      <c r="A73" s="2">
        <v>39</v>
      </c>
      <c r="B73" s="2" t="s">
        <v>44</v>
      </c>
      <c r="C73" s="1" t="s">
        <v>45</v>
      </c>
      <c r="D73" s="1"/>
      <c r="E73" s="1"/>
      <c r="F73" s="1"/>
      <c r="G73" s="9"/>
      <c r="H73" s="9"/>
      <c r="I73" s="9"/>
      <c r="J73" s="17">
        <f>IF(OR(H73=0,I73=0),"",I73/H73)</f>
      </c>
      <c r="K73" s="9"/>
      <c r="L73" s="17">
        <f t="shared" si="1"/>
      </c>
      <c r="M73" s="17"/>
      <c r="N73" s="81"/>
      <c r="O73" s="2"/>
    </row>
    <row r="74" spans="1:15" ht="78.75" customHeight="1" hidden="1">
      <c r="A74" s="2">
        <v>40</v>
      </c>
      <c r="B74" s="2" t="s">
        <v>44</v>
      </c>
      <c r="C74" s="1" t="s">
        <v>45</v>
      </c>
      <c r="D74" s="1"/>
      <c r="E74" s="1"/>
      <c r="F74" s="1"/>
      <c r="G74" s="9"/>
      <c r="H74" s="9"/>
      <c r="I74" s="9"/>
      <c r="J74" s="17">
        <f>IF(OR(H74=0,I74=0),"",I74/H74)</f>
      </c>
      <c r="K74" s="9"/>
      <c r="L74" s="17">
        <f t="shared" si="1"/>
      </c>
      <c r="M74" s="17"/>
      <c r="N74" s="81"/>
      <c r="O74" s="2"/>
    </row>
    <row r="75" spans="1:15" ht="93.75" hidden="1">
      <c r="A75" s="2">
        <v>40</v>
      </c>
      <c r="B75" s="2" t="s">
        <v>49</v>
      </c>
      <c r="C75" s="1" t="s">
        <v>38</v>
      </c>
      <c r="D75" s="2"/>
      <c r="E75" s="1"/>
      <c r="F75" s="1"/>
      <c r="G75" s="9"/>
      <c r="H75" s="9"/>
      <c r="I75" s="9">
        <v>0</v>
      </c>
      <c r="J75" s="17">
        <f t="shared" si="0"/>
      </c>
      <c r="K75" s="9">
        <v>0</v>
      </c>
      <c r="L75" s="17">
        <f t="shared" si="1"/>
      </c>
      <c r="M75" s="17"/>
      <c r="N75" s="81"/>
      <c r="O75" s="2"/>
    </row>
    <row r="76" spans="1:15" ht="197.25" customHeight="1" hidden="1">
      <c r="A76" s="2">
        <v>41</v>
      </c>
      <c r="B76" s="2" t="s">
        <v>50</v>
      </c>
      <c r="C76" s="1" t="s">
        <v>26</v>
      </c>
      <c r="D76" s="1"/>
      <c r="E76" s="1"/>
      <c r="F76" s="1"/>
      <c r="G76" s="9"/>
      <c r="H76" s="9"/>
      <c r="I76" s="9">
        <v>0</v>
      </c>
      <c r="J76" s="17">
        <f t="shared" si="0"/>
      </c>
      <c r="K76" s="9">
        <v>0</v>
      </c>
      <c r="L76" s="17">
        <f t="shared" si="1"/>
      </c>
      <c r="M76" s="17"/>
      <c r="N76" s="81"/>
      <c r="O76" s="2"/>
    </row>
    <row r="77" spans="1:15" ht="93.75" hidden="1">
      <c r="A77" s="2">
        <v>42</v>
      </c>
      <c r="B77" s="2" t="s">
        <v>51</v>
      </c>
      <c r="C77" s="1" t="s">
        <v>24</v>
      </c>
      <c r="D77" s="1"/>
      <c r="E77" s="1"/>
      <c r="F77" s="1"/>
      <c r="G77" s="9"/>
      <c r="H77" s="9"/>
      <c r="I77" s="9">
        <v>0</v>
      </c>
      <c r="J77" s="17">
        <f t="shared" si="0"/>
      </c>
      <c r="K77" s="9">
        <v>0</v>
      </c>
      <c r="L77" s="17">
        <f t="shared" si="1"/>
      </c>
      <c r="M77" s="17"/>
      <c r="N77" s="81"/>
      <c r="O77" s="2"/>
    </row>
    <row r="78" spans="1:15" ht="66" customHeight="1">
      <c r="A78" s="95">
        <v>29</v>
      </c>
      <c r="B78" s="138" t="s">
        <v>147</v>
      </c>
      <c r="C78" s="23" t="s">
        <v>152</v>
      </c>
      <c r="D78" s="112" t="s">
        <v>260</v>
      </c>
      <c r="E78" s="112" t="s">
        <v>310</v>
      </c>
      <c r="F78" s="2" t="s">
        <v>286</v>
      </c>
      <c r="G78" s="9">
        <v>20067</v>
      </c>
      <c r="H78" s="9">
        <v>3682</v>
      </c>
      <c r="I78" s="9">
        <v>3859</v>
      </c>
      <c r="J78" s="17">
        <f t="shared" si="0"/>
        <v>1.048071700162955</v>
      </c>
      <c r="K78" s="9">
        <v>5145</v>
      </c>
      <c r="L78" s="17">
        <f t="shared" si="1"/>
        <v>1.397338403041825</v>
      </c>
      <c r="M78" s="17" t="s">
        <v>313</v>
      </c>
      <c r="N78" s="82"/>
      <c r="O78" s="125" t="s">
        <v>239</v>
      </c>
    </row>
    <row r="79" spans="1:15" ht="172.5" customHeight="1">
      <c r="A79" s="95">
        <v>30</v>
      </c>
      <c r="B79" s="114"/>
      <c r="C79" s="1" t="s">
        <v>135</v>
      </c>
      <c r="D79" s="112"/>
      <c r="E79" s="112"/>
      <c r="F79" s="2" t="s">
        <v>286</v>
      </c>
      <c r="G79" s="9">
        <f>G78-2107</f>
        <v>17960</v>
      </c>
      <c r="H79" s="9">
        <v>1542</v>
      </c>
      <c r="I79" s="9">
        <v>1670</v>
      </c>
      <c r="J79" s="17">
        <f t="shared" si="0"/>
        <v>1.0830090791180285</v>
      </c>
      <c r="K79" s="9">
        <v>2227</v>
      </c>
      <c r="L79" s="17">
        <f t="shared" si="1"/>
        <v>1.4442282749675746</v>
      </c>
      <c r="M79" s="17" t="s">
        <v>313</v>
      </c>
      <c r="N79" s="72"/>
      <c r="O79" s="134"/>
    </row>
    <row r="80" spans="1:15" ht="177" customHeight="1" hidden="1">
      <c r="A80" s="95"/>
      <c r="B80" s="2"/>
      <c r="C80" s="1"/>
      <c r="D80" s="50"/>
      <c r="E80" s="50"/>
      <c r="F80" s="50"/>
      <c r="G80" s="9"/>
      <c r="H80" s="9"/>
      <c r="I80" s="9"/>
      <c r="J80" s="17"/>
      <c r="K80" s="9"/>
      <c r="L80" s="17">
        <f aca="true" t="shared" si="3" ref="L80:L127">IF(OR(H80=0,K80=0),"",K80/H80)</f>
      </c>
      <c r="M80" s="17"/>
      <c r="N80" s="82"/>
      <c r="O80" s="125" t="s">
        <v>239</v>
      </c>
    </row>
    <row r="81" spans="1:15" ht="134.25" customHeight="1" hidden="1">
      <c r="A81" s="95"/>
      <c r="B81" s="47"/>
      <c r="C81" s="1"/>
      <c r="D81" s="1"/>
      <c r="E81" s="2"/>
      <c r="F81" s="2"/>
      <c r="G81" s="9"/>
      <c r="H81" s="9"/>
      <c r="I81" s="9"/>
      <c r="J81" s="17"/>
      <c r="K81" s="9"/>
      <c r="L81" s="17">
        <f t="shared" si="3"/>
      </c>
      <c r="M81" s="17"/>
      <c r="N81" s="72"/>
      <c r="O81" s="134"/>
    </row>
    <row r="82" spans="1:15" ht="129.75" customHeight="1">
      <c r="A82" s="95">
        <v>33</v>
      </c>
      <c r="B82" s="47" t="s">
        <v>194</v>
      </c>
      <c r="C82" s="1" t="s">
        <v>24</v>
      </c>
      <c r="D82" s="1" t="s">
        <v>168</v>
      </c>
      <c r="E82" s="110" t="s">
        <v>316</v>
      </c>
      <c r="F82" s="2" t="s">
        <v>286</v>
      </c>
      <c r="G82" s="9">
        <v>2304</v>
      </c>
      <c r="H82" s="9">
        <v>384</v>
      </c>
      <c r="I82" s="9">
        <v>320</v>
      </c>
      <c r="J82" s="17">
        <f t="shared" si="0"/>
        <v>0.8333333333333334</v>
      </c>
      <c r="K82" s="9">
        <v>384</v>
      </c>
      <c r="L82" s="17">
        <f t="shared" si="3"/>
        <v>1</v>
      </c>
      <c r="M82" s="17" t="s">
        <v>313</v>
      </c>
      <c r="N82" s="82"/>
      <c r="O82" s="125" t="s">
        <v>240</v>
      </c>
    </row>
    <row r="83" spans="1:15" ht="168.75" customHeight="1">
      <c r="A83" s="95">
        <v>34</v>
      </c>
      <c r="B83" s="47" t="s">
        <v>148</v>
      </c>
      <c r="C83" s="1" t="s">
        <v>34</v>
      </c>
      <c r="D83" s="1" t="s">
        <v>118</v>
      </c>
      <c r="E83" s="1" t="s">
        <v>314</v>
      </c>
      <c r="F83" s="1" t="s">
        <v>286</v>
      </c>
      <c r="G83" s="9">
        <v>260</v>
      </c>
      <c r="H83" s="9">
        <v>60</v>
      </c>
      <c r="I83" s="9">
        <v>49.2</v>
      </c>
      <c r="J83" s="17">
        <v>0</v>
      </c>
      <c r="K83" s="9">
        <v>197</v>
      </c>
      <c r="L83" s="17">
        <f t="shared" si="3"/>
        <v>3.283333333333333</v>
      </c>
      <c r="M83" s="17" t="s">
        <v>313</v>
      </c>
      <c r="N83" s="72"/>
      <c r="O83" s="134"/>
    </row>
    <row r="84" spans="1:15" ht="51.75" customHeight="1" hidden="1">
      <c r="A84" s="95">
        <v>45</v>
      </c>
      <c r="B84" s="47"/>
      <c r="C84" s="1" t="s">
        <v>22</v>
      </c>
      <c r="D84" s="1" t="s">
        <v>119</v>
      </c>
      <c r="E84" s="1"/>
      <c r="F84" s="1"/>
      <c r="G84" s="9">
        <v>0</v>
      </c>
      <c r="H84" s="9">
        <v>0</v>
      </c>
      <c r="I84" s="9">
        <v>0</v>
      </c>
      <c r="J84" s="17">
        <f t="shared" si="0"/>
      </c>
      <c r="K84" s="9">
        <v>0</v>
      </c>
      <c r="L84" s="17">
        <f t="shared" si="3"/>
      </c>
      <c r="M84" s="17"/>
      <c r="N84" s="81"/>
      <c r="O84" s="2"/>
    </row>
    <row r="85" spans="1:15" ht="51.75" customHeight="1" hidden="1">
      <c r="A85" s="95">
        <v>46</v>
      </c>
      <c r="B85" s="2"/>
      <c r="C85" s="1" t="s">
        <v>23</v>
      </c>
      <c r="D85" s="1"/>
      <c r="E85" s="1"/>
      <c r="F85" s="1"/>
      <c r="G85" s="9"/>
      <c r="H85" s="9"/>
      <c r="I85" s="9"/>
      <c r="J85" s="17">
        <f t="shared" si="0"/>
      </c>
      <c r="K85" s="9"/>
      <c r="L85" s="17">
        <f t="shared" si="3"/>
      </c>
      <c r="M85" s="17"/>
      <c r="N85" s="81"/>
      <c r="O85" s="2"/>
    </row>
    <row r="86" spans="1:15" ht="249.75" customHeight="1">
      <c r="A86" s="95">
        <v>35</v>
      </c>
      <c r="B86" s="47" t="s">
        <v>195</v>
      </c>
      <c r="C86" s="1" t="s">
        <v>169</v>
      </c>
      <c r="D86" s="1" t="s">
        <v>170</v>
      </c>
      <c r="E86" s="110" t="s">
        <v>317</v>
      </c>
      <c r="F86" s="2" t="s">
        <v>94</v>
      </c>
      <c r="G86" s="9">
        <v>12250</v>
      </c>
      <c r="H86" s="9">
        <v>3000</v>
      </c>
      <c r="I86" s="9">
        <v>135</v>
      </c>
      <c r="J86" s="17">
        <f>I86*100%/H86</f>
        <v>0.045</v>
      </c>
      <c r="K86" s="9">
        <v>180</v>
      </c>
      <c r="L86" s="17">
        <f t="shared" si="3"/>
        <v>0.06</v>
      </c>
      <c r="M86" s="17" t="s">
        <v>312</v>
      </c>
      <c r="N86" s="81"/>
      <c r="O86" s="2" t="s">
        <v>238</v>
      </c>
    </row>
    <row r="87" spans="1:15" ht="131.25" hidden="1">
      <c r="A87" s="95">
        <v>48</v>
      </c>
      <c r="B87" s="47" t="s">
        <v>120</v>
      </c>
      <c r="C87" s="1" t="s">
        <v>105</v>
      </c>
      <c r="D87" s="1" t="s">
        <v>128</v>
      </c>
      <c r="E87" s="1"/>
      <c r="F87" s="1"/>
      <c r="G87" s="9">
        <v>0</v>
      </c>
      <c r="H87" s="9">
        <v>0</v>
      </c>
      <c r="I87" s="9">
        <v>0</v>
      </c>
      <c r="J87" s="17">
        <v>0</v>
      </c>
      <c r="K87" s="9">
        <v>0</v>
      </c>
      <c r="L87" s="17">
        <f t="shared" si="3"/>
      </c>
      <c r="M87" s="17"/>
      <c r="N87" s="81"/>
      <c r="O87" s="2" t="s">
        <v>238</v>
      </c>
    </row>
    <row r="88" spans="1:15" ht="45" customHeight="1" hidden="1">
      <c r="A88" s="95">
        <v>49</v>
      </c>
      <c r="B88" s="47"/>
      <c r="C88" s="1" t="s">
        <v>31</v>
      </c>
      <c r="D88" s="1"/>
      <c r="E88" s="1"/>
      <c r="F88" s="1"/>
      <c r="G88" s="9"/>
      <c r="H88" s="9"/>
      <c r="I88" s="9"/>
      <c r="J88" s="17">
        <f t="shared" si="0"/>
      </c>
      <c r="K88" s="9"/>
      <c r="L88" s="17">
        <f t="shared" si="3"/>
      </c>
      <c r="M88" s="17"/>
      <c r="N88" s="81"/>
      <c r="O88" s="2" t="s">
        <v>238</v>
      </c>
    </row>
    <row r="89" spans="1:15" ht="56.25" hidden="1">
      <c r="A89" s="95">
        <v>50</v>
      </c>
      <c r="B89" s="47"/>
      <c r="C89" s="1" t="s">
        <v>47</v>
      </c>
      <c r="D89" s="1"/>
      <c r="E89" s="1"/>
      <c r="F89" s="1"/>
      <c r="G89" s="9"/>
      <c r="H89" s="9"/>
      <c r="I89" s="9"/>
      <c r="J89" s="17">
        <f t="shared" si="0"/>
      </c>
      <c r="K89" s="9"/>
      <c r="L89" s="17">
        <f t="shared" si="3"/>
      </c>
      <c r="M89" s="17"/>
      <c r="N89" s="81"/>
      <c r="O89" s="2" t="s">
        <v>238</v>
      </c>
    </row>
    <row r="90" spans="1:15" ht="56.25" hidden="1">
      <c r="A90" s="95">
        <v>51</v>
      </c>
      <c r="B90" s="47"/>
      <c r="C90" s="1" t="s">
        <v>48</v>
      </c>
      <c r="D90" s="1"/>
      <c r="E90" s="1"/>
      <c r="F90" s="1"/>
      <c r="G90" s="9"/>
      <c r="H90" s="9"/>
      <c r="I90" s="9"/>
      <c r="J90" s="17">
        <f t="shared" si="0"/>
      </c>
      <c r="K90" s="9"/>
      <c r="L90" s="17">
        <f t="shared" si="3"/>
      </c>
      <c r="M90" s="17"/>
      <c r="N90" s="81"/>
      <c r="O90" s="2" t="s">
        <v>238</v>
      </c>
    </row>
    <row r="91" spans="1:15" ht="78" customHeight="1" hidden="1">
      <c r="A91" s="95">
        <v>52</v>
      </c>
      <c r="B91" s="47"/>
      <c r="C91" s="1" t="s">
        <v>21</v>
      </c>
      <c r="D91" s="1"/>
      <c r="E91" s="1"/>
      <c r="F91" s="1"/>
      <c r="G91" s="9"/>
      <c r="H91" s="9"/>
      <c r="I91" s="9"/>
      <c r="J91" s="17">
        <f t="shared" si="0"/>
      </c>
      <c r="K91" s="9"/>
      <c r="L91" s="17">
        <f t="shared" si="3"/>
      </c>
      <c r="M91" s="17"/>
      <c r="N91" s="81"/>
      <c r="O91" s="2" t="s">
        <v>238</v>
      </c>
    </row>
    <row r="92" spans="1:15" ht="56.25" hidden="1">
      <c r="A92" s="95">
        <v>53</v>
      </c>
      <c r="B92" s="47"/>
      <c r="C92" s="1" t="s">
        <v>72</v>
      </c>
      <c r="D92" s="1"/>
      <c r="E92" s="1"/>
      <c r="F92" s="1"/>
      <c r="G92" s="9"/>
      <c r="H92" s="9"/>
      <c r="I92" s="9"/>
      <c r="J92" s="17">
        <f t="shared" si="0"/>
      </c>
      <c r="K92" s="9"/>
      <c r="L92" s="17">
        <f t="shared" si="3"/>
      </c>
      <c r="M92" s="17"/>
      <c r="N92" s="81"/>
      <c r="O92" s="2" t="s">
        <v>238</v>
      </c>
    </row>
    <row r="93" spans="1:15" ht="38.25" customHeight="1" hidden="1">
      <c r="A93" s="95">
        <v>54</v>
      </c>
      <c r="B93" s="47"/>
      <c r="C93" s="1" t="s">
        <v>73</v>
      </c>
      <c r="D93" s="1"/>
      <c r="E93" s="1"/>
      <c r="F93" s="1"/>
      <c r="G93" s="9"/>
      <c r="H93" s="9"/>
      <c r="I93" s="9"/>
      <c r="J93" s="17">
        <f t="shared" si="0"/>
      </c>
      <c r="K93" s="9"/>
      <c r="L93" s="17">
        <f t="shared" si="3"/>
      </c>
      <c r="M93" s="17"/>
      <c r="N93" s="81"/>
      <c r="O93" s="2" t="s">
        <v>238</v>
      </c>
    </row>
    <row r="94" spans="1:15" ht="185.25" customHeight="1" hidden="1">
      <c r="A94" s="95"/>
      <c r="B94" s="47" t="s">
        <v>149</v>
      </c>
      <c r="C94" s="1"/>
      <c r="D94" s="1"/>
      <c r="E94" s="2"/>
      <c r="F94" s="2"/>
      <c r="G94" s="9"/>
      <c r="H94" s="9"/>
      <c r="I94" s="9"/>
      <c r="J94" s="17">
        <f t="shared" si="0"/>
      </c>
      <c r="K94" s="9"/>
      <c r="L94" s="17">
        <f t="shared" si="3"/>
      </c>
      <c r="M94" s="17"/>
      <c r="N94" s="81"/>
      <c r="O94" s="2" t="s">
        <v>238</v>
      </c>
    </row>
    <row r="95" spans="1:15" ht="189.75" customHeight="1">
      <c r="A95" s="95">
        <v>36</v>
      </c>
      <c r="B95" s="47" t="s">
        <v>196</v>
      </c>
      <c r="C95" s="1" t="s">
        <v>37</v>
      </c>
      <c r="D95" s="1" t="s">
        <v>202</v>
      </c>
      <c r="E95" s="1" t="s">
        <v>319</v>
      </c>
      <c r="F95" s="1" t="s">
        <v>286</v>
      </c>
      <c r="G95" s="9">
        <v>7183</v>
      </c>
      <c r="H95" s="9">
        <v>1393</v>
      </c>
      <c r="I95" s="9">
        <v>1664.7</v>
      </c>
      <c r="J95" s="17">
        <f>I95/H95/100*100</f>
        <v>1.1950466618808329</v>
      </c>
      <c r="K95" s="9">
        <v>1664.7</v>
      </c>
      <c r="L95" s="17">
        <f t="shared" si="3"/>
        <v>1.1950466618808329</v>
      </c>
      <c r="M95" s="17" t="s">
        <v>283</v>
      </c>
      <c r="N95" s="81"/>
      <c r="O95" s="2" t="s">
        <v>238</v>
      </c>
    </row>
    <row r="96" spans="1:15" ht="99.75" customHeight="1" hidden="1">
      <c r="A96" s="95"/>
      <c r="B96" s="47" t="s">
        <v>121</v>
      </c>
      <c r="C96" s="1" t="s">
        <v>75</v>
      </c>
      <c r="D96" s="1" t="s">
        <v>129</v>
      </c>
      <c r="E96" s="1"/>
      <c r="F96" s="1"/>
      <c r="G96" s="9">
        <v>0</v>
      </c>
      <c r="H96" s="9">
        <v>0</v>
      </c>
      <c r="I96" s="9">
        <v>0</v>
      </c>
      <c r="J96" s="17">
        <f t="shared" si="0"/>
      </c>
      <c r="K96" s="9">
        <v>0</v>
      </c>
      <c r="L96" s="17">
        <f t="shared" si="3"/>
      </c>
      <c r="M96" s="17"/>
      <c r="N96" s="81"/>
      <c r="O96" s="2"/>
    </row>
    <row r="97" spans="1:15" ht="161.25" customHeight="1" hidden="1">
      <c r="A97" s="95"/>
      <c r="B97" s="47" t="s">
        <v>122</v>
      </c>
      <c r="C97" s="1" t="s">
        <v>20</v>
      </c>
      <c r="D97" s="1" t="s">
        <v>130</v>
      </c>
      <c r="E97" s="1"/>
      <c r="F97" s="1"/>
      <c r="G97" s="9">
        <v>0</v>
      </c>
      <c r="H97" s="9">
        <v>0</v>
      </c>
      <c r="I97" s="9">
        <v>0</v>
      </c>
      <c r="J97" s="17">
        <f t="shared" si="0"/>
      </c>
      <c r="K97" s="9">
        <v>0</v>
      </c>
      <c r="L97" s="17">
        <f t="shared" si="3"/>
      </c>
      <c r="M97" s="17"/>
      <c r="N97" s="81"/>
      <c r="O97" s="2"/>
    </row>
    <row r="98" spans="1:15" ht="234.75" customHeight="1">
      <c r="A98" s="95">
        <v>37</v>
      </c>
      <c r="B98" s="47" t="s">
        <v>197</v>
      </c>
      <c r="C98" s="1" t="s">
        <v>123</v>
      </c>
      <c r="D98" s="1" t="s">
        <v>131</v>
      </c>
      <c r="E98" s="110" t="s">
        <v>311</v>
      </c>
      <c r="F98" s="2" t="s">
        <v>286</v>
      </c>
      <c r="G98" s="9">
        <v>2460</v>
      </c>
      <c r="H98" s="9">
        <v>410</v>
      </c>
      <c r="I98" s="9">
        <v>410</v>
      </c>
      <c r="J98" s="17">
        <f>I98/H98/100*100</f>
        <v>1</v>
      </c>
      <c r="K98" s="9">
        <v>410</v>
      </c>
      <c r="L98" s="17">
        <f t="shared" si="3"/>
        <v>1</v>
      </c>
      <c r="M98" s="17" t="s">
        <v>283</v>
      </c>
      <c r="N98" s="81"/>
      <c r="O98" s="2" t="s">
        <v>241</v>
      </c>
    </row>
    <row r="99" spans="1:15" ht="36.75" customHeight="1" hidden="1">
      <c r="A99" s="95">
        <v>60</v>
      </c>
      <c r="B99" s="2" t="s">
        <v>52</v>
      </c>
      <c r="C99" s="1" t="s">
        <v>27</v>
      </c>
      <c r="D99" s="1"/>
      <c r="E99" s="1"/>
      <c r="F99" s="1"/>
      <c r="G99" s="9"/>
      <c r="H99" s="9"/>
      <c r="I99" s="9"/>
      <c r="J99" s="17">
        <v>0</v>
      </c>
      <c r="K99" s="9"/>
      <c r="L99" s="17">
        <f t="shared" si="3"/>
      </c>
      <c r="M99" s="17"/>
      <c r="N99" s="81"/>
      <c r="O99" s="2"/>
    </row>
    <row r="100" spans="1:15" ht="49.5" customHeight="1" hidden="1">
      <c r="A100" s="95">
        <v>61</v>
      </c>
      <c r="B100" s="2"/>
      <c r="C100" s="1" t="s">
        <v>116</v>
      </c>
      <c r="D100" s="1"/>
      <c r="E100" s="1"/>
      <c r="F100" s="1"/>
      <c r="G100" s="9"/>
      <c r="H100" s="9"/>
      <c r="I100" s="9"/>
      <c r="J100" s="17">
        <v>0</v>
      </c>
      <c r="K100" s="9"/>
      <c r="L100" s="17">
        <f t="shared" si="3"/>
      </c>
      <c r="M100" s="17"/>
      <c r="N100" s="81"/>
      <c r="O100" s="2"/>
    </row>
    <row r="101" spans="1:15" ht="30.75" customHeight="1">
      <c r="A101" s="95">
        <v>38</v>
      </c>
      <c r="B101" s="14" t="s">
        <v>54</v>
      </c>
      <c r="C101" s="22" t="s">
        <v>18</v>
      </c>
      <c r="D101" s="22"/>
      <c r="E101" s="22"/>
      <c r="F101" s="22" t="s">
        <v>286</v>
      </c>
      <c r="G101" s="37">
        <f>G111+G112</f>
        <v>16721</v>
      </c>
      <c r="H101" s="37">
        <f>H111+H112</f>
        <v>150</v>
      </c>
      <c r="I101" s="37">
        <f>I111+I112</f>
        <v>1476</v>
      </c>
      <c r="J101" s="17">
        <f>I101/H101/100*100</f>
        <v>9.84</v>
      </c>
      <c r="K101" s="37">
        <f>K111+K112</f>
        <v>1500</v>
      </c>
      <c r="L101" s="17">
        <f t="shared" si="3"/>
        <v>10</v>
      </c>
      <c r="M101" s="17"/>
      <c r="N101" s="81"/>
      <c r="O101" s="2"/>
    </row>
    <row r="102" spans="1:15" ht="159.75" customHeight="1" hidden="1">
      <c r="A102" s="95">
        <v>62</v>
      </c>
      <c r="B102" s="2" t="s">
        <v>56</v>
      </c>
      <c r="C102" s="1" t="s">
        <v>36</v>
      </c>
      <c r="D102" s="1" t="s">
        <v>133</v>
      </c>
      <c r="E102" s="1"/>
      <c r="F102" s="1"/>
      <c r="G102" s="9">
        <v>0</v>
      </c>
      <c r="H102" s="9">
        <v>0</v>
      </c>
      <c r="I102" s="9">
        <v>0</v>
      </c>
      <c r="J102" s="17">
        <v>0</v>
      </c>
      <c r="K102" s="9">
        <v>0</v>
      </c>
      <c r="L102" s="17">
        <f t="shared" si="3"/>
      </c>
      <c r="M102" s="17"/>
      <c r="N102" s="81"/>
      <c r="O102" s="2"/>
    </row>
    <row r="103" spans="1:15" ht="39" customHeight="1" hidden="1">
      <c r="A103" s="95">
        <v>63</v>
      </c>
      <c r="B103" s="2" t="s">
        <v>57</v>
      </c>
      <c r="C103" s="1" t="s">
        <v>35</v>
      </c>
      <c r="D103" s="1"/>
      <c r="E103" s="1"/>
      <c r="F103" s="1"/>
      <c r="G103" s="9">
        <v>0</v>
      </c>
      <c r="H103" s="9">
        <v>0</v>
      </c>
      <c r="I103" s="9">
        <v>0</v>
      </c>
      <c r="J103" s="17">
        <v>0</v>
      </c>
      <c r="K103" s="9">
        <v>0</v>
      </c>
      <c r="L103" s="17">
        <f t="shared" si="3"/>
      </c>
      <c r="M103" s="17"/>
      <c r="N103" s="81"/>
      <c r="O103" s="2"/>
    </row>
    <row r="104" spans="1:15" ht="39" customHeight="1" hidden="1">
      <c r="A104" s="95">
        <v>64</v>
      </c>
      <c r="B104" s="2" t="s">
        <v>58</v>
      </c>
      <c r="C104" s="1" t="s">
        <v>32</v>
      </c>
      <c r="D104" s="1"/>
      <c r="E104" s="1"/>
      <c r="F104" s="1"/>
      <c r="G104" s="9"/>
      <c r="H104" s="9"/>
      <c r="I104" s="9"/>
      <c r="J104" s="17">
        <v>0</v>
      </c>
      <c r="K104" s="9"/>
      <c r="L104" s="17">
        <f t="shared" si="3"/>
      </c>
      <c r="M104" s="17"/>
      <c r="N104" s="81"/>
      <c r="O104" s="2"/>
    </row>
    <row r="105" spans="1:15" ht="39" customHeight="1" hidden="1">
      <c r="A105" s="95">
        <v>65</v>
      </c>
      <c r="B105" s="2" t="s">
        <v>59</v>
      </c>
      <c r="C105" s="1" t="s">
        <v>33</v>
      </c>
      <c r="D105" s="1"/>
      <c r="E105" s="1"/>
      <c r="F105" s="1"/>
      <c r="G105" s="9"/>
      <c r="H105" s="9"/>
      <c r="I105" s="9"/>
      <c r="J105" s="17">
        <v>0</v>
      </c>
      <c r="K105" s="9"/>
      <c r="L105" s="17">
        <f t="shared" si="3"/>
      </c>
      <c r="M105" s="17"/>
      <c r="N105" s="81"/>
      <c r="O105" s="2"/>
    </row>
    <row r="106" spans="1:15" ht="39" customHeight="1" hidden="1">
      <c r="A106" s="95">
        <v>66</v>
      </c>
      <c r="B106" s="2" t="s">
        <v>60</v>
      </c>
      <c r="C106" s="1" t="s">
        <v>29</v>
      </c>
      <c r="D106" s="1"/>
      <c r="E106" s="1"/>
      <c r="F106" s="1"/>
      <c r="G106" s="9"/>
      <c r="H106" s="9"/>
      <c r="I106" s="9"/>
      <c r="J106" s="17">
        <v>0</v>
      </c>
      <c r="K106" s="9"/>
      <c r="L106" s="17">
        <f t="shared" si="3"/>
      </c>
      <c r="M106" s="17"/>
      <c r="N106" s="81"/>
      <c r="O106" s="2"/>
    </row>
    <row r="107" spans="1:15" ht="39" customHeight="1" hidden="1">
      <c r="A107" s="95">
        <v>67</v>
      </c>
      <c r="B107" s="2" t="s">
        <v>61</v>
      </c>
      <c r="C107" s="1" t="s">
        <v>30</v>
      </c>
      <c r="D107" s="1"/>
      <c r="E107" s="1"/>
      <c r="F107" s="1"/>
      <c r="G107" s="9"/>
      <c r="H107" s="9"/>
      <c r="I107" s="9"/>
      <c r="J107" s="17">
        <v>0</v>
      </c>
      <c r="K107" s="9"/>
      <c r="L107" s="17">
        <f t="shared" si="3"/>
      </c>
      <c r="M107" s="17"/>
      <c r="N107" s="81"/>
      <c r="O107" s="2"/>
    </row>
    <row r="108" spans="1:15" ht="39" customHeight="1" hidden="1">
      <c r="A108" s="95">
        <v>68</v>
      </c>
      <c r="B108" s="2" t="s">
        <v>62</v>
      </c>
      <c r="C108" s="1" t="s">
        <v>19</v>
      </c>
      <c r="D108" s="1"/>
      <c r="E108" s="1"/>
      <c r="F108" s="1"/>
      <c r="G108" s="9"/>
      <c r="H108" s="9"/>
      <c r="I108" s="9"/>
      <c r="J108" s="17">
        <v>0</v>
      </c>
      <c r="K108" s="9"/>
      <c r="L108" s="17">
        <f t="shared" si="3"/>
      </c>
      <c r="M108" s="17"/>
      <c r="N108" s="81"/>
      <c r="O108" s="2"/>
    </row>
    <row r="109" spans="1:15" ht="39" customHeight="1" hidden="1">
      <c r="A109" s="95">
        <v>69</v>
      </c>
      <c r="B109" s="2" t="s">
        <v>69</v>
      </c>
      <c r="C109" s="1" t="s">
        <v>68</v>
      </c>
      <c r="D109" s="1"/>
      <c r="E109" s="1"/>
      <c r="F109" s="1"/>
      <c r="G109" s="9"/>
      <c r="H109" s="9"/>
      <c r="I109" s="9"/>
      <c r="J109" s="17">
        <v>0</v>
      </c>
      <c r="K109" s="9"/>
      <c r="L109" s="17">
        <f t="shared" si="3"/>
      </c>
      <c r="M109" s="17"/>
      <c r="N109" s="81"/>
      <c r="O109" s="2"/>
    </row>
    <row r="110" spans="1:15" ht="39" customHeight="1" hidden="1">
      <c r="A110" s="95">
        <v>70</v>
      </c>
      <c r="B110" s="2" t="s">
        <v>70</v>
      </c>
      <c r="C110" s="1" t="s">
        <v>53</v>
      </c>
      <c r="D110" s="1"/>
      <c r="E110" s="1"/>
      <c r="F110" s="1"/>
      <c r="G110" s="9"/>
      <c r="H110" s="9"/>
      <c r="I110" s="9"/>
      <c r="J110" s="17">
        <v>0</v>
      </c>
      <c r="K110" s="9"/>
      <c r="L110" s="17">
        <f t="shared" si="3"/>
      </c>
      <c r="M110" s="17"/>
      <c r="N110" s="81"/>
      <c r="O110" s="2"/>
    </row>
    <row r="111" spans="1:15" ht="108.75" customHeight="1">
      <c r="A111" s="95">
        <v>39</v>
      </c>
      <c r="B111" s="47" t="s">
        <v>139</v>
      </c>
      <c r="C111" s="1" t="s">
        <v>171</v>
      </c>
      <c r="D111" s="1" t="s">
        <v>133</v>
      </c>
      <c r="E111" s="1"/>
      <c r="F111" s="1" t="s">
        <v>286</v>
      </c>
      <c r="G111" s="9">
        <v>5498</v>
      </c>
      <c r="H111" s="9">
        <v>50</v>
      </c>
      <c r="I111" s="9">
        <v>1476</v>
      </c>
      <c r="J111" s="17">
        <f>I111/H111/100*100</f>
        <v>29.520000000000003</v>
      </c>
      <c r="K111" s="9">
        <v>1500</v>
      </c>
      <c r="L111" s="17">
        <f t="shared" si="3"/>
        <v>30</v>
      </c>
      <c r="M111" s="17" t="s">
        <v>313</v>
      </c>
      <c r="N111" s="81"/>
      <c r="O111" s="2" t="s">
        <v>241</v>
      </c>
    </row>
    <row r="112" spans="1:15" ht="153.75" customHeight="1">
      <c r="A112" s="95">
        <v>40</v>
      </c>
      <c r="B112" s="47" t="s">
        <v>172</v>
      </c>
      <c r="C112" s="1" t="s">
        <v>173</v>
      </c>
      <c r="D112" s="1" t="s">
        <v>174</v>
      </c>
      <c r="E112" s="1" t="s">
        <v>267</v>
      </c>
      <c r="F112" s="1" t="s">
        <v>286</v>
      </c>
      <c r="G112" s="9">
        <v>11223</v>
      </c>
      <c r="H112" s="9">
        <v>100</v>
      </c>
      <c r="I112" s="9">
        <v>0</v>
      </c>
      <c r="J112" s="17">
        <f>I112/H112/100*100</f>
        <v>0</v>
      </c>
      <c r="K112" s="9">
        <v>0</v>
      </c>
      <c r="L112" s="17">
        <v>0</v>
      </c>
      <c r="M112" s="17" t="s">
        <v>273</v>
      </c>
      <c r="N112" s="81"/>
      <c r="O112" s="2" t="s">
        <v>241</v>
      </c>
    </row>
    <row r="113" spans="1:15" ht="36.75" customHeight="1">
      <c r="A113" s="95">
        <v>41</v>
      </c>
      <c r="B113" s="14" t="s">
        <v>55</v>
      </c>
      <c r="C113" s="22" t="s">
        <v>11</v>
      </c>
      <c r="D113" s="22"/>
      <c r="E113" s="22"/>
      <c r="F113" s="22" t="s">
        <v>286</v>
      </c>
      <c r="G113" s="37">
        <f>G119</f>
        <v>1152.3</v>
      </c>
      <c r="H113" s="37">
        <f>H119</f>
        <v>100</v>
      </c>
      <c r="I113" s="37">
        <f>I119</f>
        <v>124</v>
      </c>
      <c r="J113" s="17">
        <f aca="true" t="shared" si="4" ref="J113:J120">IF(OR(H113=0,I113=0),"",I113/H113)</f>
        <v>1.24</v>
      </c>
      <c r="K113" s="37">
        <f>K119</f>
        <v>577</v>
      </c>
      <c r="L113" s="17">
        <f t="shared" si="3"/>
        <v>5.77</v>
      </c>
      <c r="M113" s="17"/>
      <c r="N113" s="81"/>
      <c r="O113" s="2"/>
    </row>
    <row r="114" spans="1:15" ht="36.75" customHeight="1" hidden="1">
      <c r="A114" s="95">
        <v>72</v>
      </c>
      <c r="B114" s="2" t="s">
        <v>63</v>
      </c>
      <c r="C114" s="1" t="s">
        <v>16</v>
      </c>
      <c r="D114" s="1"/>
      <c r="E114" s="1"/>
      <c r="F114" s="1"/>
      <c r="G114" s="9"/>
      <c r="H114" s="9"/>
      <c r="I114" s="9"/>
      <c r="J114" s="17">
        <f t="shared" si="4"/>
      </c>
      <c r="K114" s="9"/>
      <c r="L114" s="17">
        <f t="shared" si="3"/>
      </c>
      <c r="M114" s="17"/>
      <c r="N114" s="81"/>
      <c r="O114" s="2"/>
    </row>
    <row r="115" spans="1:15" ht="36.75" customHeight="1" hidden="1">
      <c r="A115" s="95">
        <v>73</v>
      </c>
      <c r="B115" s="2" t="s">
        <v>64</v>
      </c>
      <c r="C115" s="1" t="s">
        <v>9</v>
      </c>
      <c r="D115" s="1"/>
      <c r="E115" s="1"/>
      <c r="F115" s="1"/>
      <c r="G115" s="9"/>
      <c r="H115" s="9"/>
      <c r="I115" s="9"/>
      <c r="J115" s="17">
        <f t="shared" si="4"/>
      </c>
      <c r="K115" s="9"/>
      <c r="L115" s="17">
        <f t="shared" si="3"/>
      </c>
      <c r="M115" s="17"/>
      <c r="N115" s="81"/>
      <c r="O115" s="2"/>
    </row>
    <row r="116" spans="1:15" ht="36.75" customHeight="1" hidden="1">
      <c r="A116" s="95">
        <v>74</v>
      </c>
      <c r="B116" s="2" t="s">
        <v>65</v>
      </c>
      <c r="C116" s="1" t="s">
        <v>10</v>
      </c>
      <c r="D116" s="1"/>
      <c r="E116" s="1"/>
      <c r="F116" s="1"/>
      <c r="G116" s="9"/>
      <c r="H116" s="9"/>
      <c r="I116" s="9"/>
      <c r="J116" s="17">
        <f t="shared" si="4"/>
      </c>
      <c r="K116" s="9"/>
      <c r="L116" s="17">
        <f t="shared" si="3"/>
      </c>
      <c r="M116" s="17"/>
      <c r="N116" s="81"/>
      <c r="O116" s="2"/>
    </row>
    <row r="117" spans="1:15" ht="36.75" customHeight="1" hidden="1">
      <c r="A117" s="95">
        <v>75</v>
      </c>
      <c r="B117" s="2" t="s">
        <v>66</v>
      </c>
      <c r="C117" s="1" t="s">
        <v>8</v>
      </c>
      <c r="D117" s="1"/>
      <c r="E117" s="1"/>
      <c r="F117" s="1"/>
      <c r="G117" s="9"/>
      <c r="H117" s="9"/>
      <c r="I117" s="9"/>
      <c r="J117" s="17">
        <f t="shared" si="4"/>
      </c>
      <c r="K117" s="9"/>
      <c r="L117" s="17">
        <f t="shared" si="3"/>
      </c>
      <c r="M117" s="17"/>
      <c r="N117" s="81"/>
      <c r="O117" s="2"/>
    </row>
    <row r="118" spans="1:15" ht="36.75" customHeight="1" hidden="1">
      <c r="A118" s="95">
        <v>76</v>
      </c>
      <c r="B118" s="2" t="s">
        <v>67</v>
      </c>
      <c r="C118" s="1" t="s">
        <v>17</v>
      </c>
      <c r="D118" s="1" t="s">
        <v>132</v>
      </c>
      <c r="E118" s="1"/>
      <c r="F118" s="1"/>
      <c r="G118" s="9">
        <v>0</v>
      </c>
      <c r="H118" s="9">
        <v>0</v>
      </c>
      <c r="I118" s="9">
        <v>0</v>
      </c>
      <c r="J118" s="17">
        <f t="shared" si="4"/>
      </c>
      <c r="K118" s="9">
        <v>0</v>
      </c>
      <c r="L118" s="17">
        <f t="shared" si="3"/>
      </c>
      <c r="M118" s="17"/>
      <c r="N118" s="81"/>
      <c r="O118" s="2"/>
    </row>
    <row r="119" spans="1:15" ht="195" customHeight="1">
      <c r="A119" s="95">
        <v>42</v>
      </c>
      <c r="B119" s="2" t="s">
        <v>63</v>
      </c>
      <c r="C119" s="1" t="s">
        <v>134</v>
      </c>
      <c r="D119" s="1" t="s">
        <v>151</v>
      </c>
      <c r="E119" s="2" t="s">
        <v>274</v>
      </c>
      <c r="F119" s="2" t="s">
        <v>286</v>
      </c>
      <c r="G119" s="9">
        <v>1152.3</v>
      </c>
      <c r="H119" s="9">
        <v>100</v>
      </c>
      <c r="I119" s="9">
        <v>124</v>
      </c>
      <c r="J119" s="17">
        <f t="shared" si="4"/>
        <v>1.24</v>
      </c>
      <c r="K119" s="9">
        <v>577</v>
      </c>
      <c r="L119" s="17">
        <f t="shared" si="3"/>
        <v>5.77</v>
      </c>
      <c r="M119" s="17" t="s">
        <v>313</v>
      </c>
      <c r="N119" s="83"/>
      <c r="O119" s="2"/>
    </row>
    <row r="120" spans="1:15" ht="93" customHeight="1">
      <c r="A120" s="95">
        <v>43</v>
      </c>
      <c r="B120" s="14">
        <v>5</v>
      </c>
      <c r="C120" s="22" t="s">
        <v>175</v>
      </c>
      <c r="D120" s="1"/>
      <c r="E120" s="1"/>
      <c r="F120" s="1"/>
      <c r="G120" s="9"/>
      <c r="H120" s="9"/>
      <c r="I120" s="9"/>
      <c r="J120" s="17">
        <f t="shared" si="4"/>
      </c>
      <c r="K120" s="9"/>
      <c r="L120" s="17">
        <f t="shared" si="3"/>
      </c>
      <c r="M120" s="17"/>
      <c r="N120" s="81"/>
      <c r="O120" s="2"/>
    </row>
    <row r="121" spans="1:15" ht="272.25" customHeight="1">
      <c r="A121" s="95">
        <v>44</v>
      </c>
      <c r="B121" s="112">
        <v>5.1</v>
      </c>
      <c r="C121" s="115" t="s">
        <v>176</v>
      </c>
      <c r="D121" s="1" t="s">
        <v>177</v>
      </c>
      <c r="E121" s="1" t="s">
        <v>266</v>
      </c>
      <c r="F121" s="1" t="s">
        <v>185</v>
      </c>
      <c r="G121" s="9" t="s">
        <v>185</v>
      </c>
      <c r="H121" s="9" t="s">
        <v>157</v>
      </c>
      <c r="I121" s="9" t="s">
        <v>157</v>
      </c>
      <c r="J121" s="17">
        <v>1</v>
      </c>
      <c r="K121" s="9" t="s">
        <v>157</v>
      </c>
      <c r="L121" s="17"/>
      <c r="M121" s="17" t="s">
        <v>313</v>
      </c>
      <c r="N121" s="81"/>
      <c r="O121" s="2" t="s">
        <v>241</v>
      </c>
    </row>
    <row r="122" spans="1:15" ht="260.25" customHeight="1">
      <c r="A122" s="95">
        <v>45</v>
      </c>
      <c r="B122" s="112"/>
      <c r="C122" s="115"/>
      <c r="D122" s="1" t="s">
        <v>178</v>
      </c>
      <c r="E122" s="1" t="s">
        <v>258</v>
      </c>
      <c r="F122" s="1" t="s">
        <v>185</v>
      </c>
      <c r="G122" s="9" t="s">
        <v>185</v>
      </c>
      <c r="H122" s="9" t="s">
        <v>185</v>
      </c>
      <c r="I122" s="9" t="s">
        <v>157</v>
      </c>
      <c r="J122" s="17">
        <v>1</v>
      </c>
      <c r="K122" s="9" t="s">
        <v>157</v>
      </c>
      <c r="L122" s="17"/>
      <c r="M122" s="17" t="s">
        <v>313</v>
      </c>
      <c r="N122" s="81"/>
      <c r="O122" s="2" t="s">
        <v>242</v>
      </c>
    </row>
    <row r="123" spans="1:15" ht="202.5" customHeight="1">
      <c r="A123" s="95">
        <v>46</v>
      </c>
      <c r="B123" s="112">
        <v>5.2</v>
      </c>
      <c r="C123" s="115" t="s">
        <v>179</v>
      </c>
      <c r="D123" s="1" t="s">
        <v>180</v>
      </c>
      <c r="E123" s="1" t="s">
        <v>315</v>
      </c>
      <c r="F123" s="1"/>
      <c r="G123" s="9" t="s">
        <v>92</v>
      </c>
      <c r="H123" s="9" t="s">
        <v>256</v>
      </c>
      <c r="I123" s="9" t="s">
        <v>245</v>
      </c>
      <c r="J123" s="17">
        <v>1</v>
      </c>
      <c r="K123" s="9" t="s">
        <v>245</v>
      </c>
      <c r="L123" s="17"/>
      <c r="M123" s="17" t="s">
        <v>313</v>
      </c>
      <c r="N123" s="81"/>
      <c r="O123" s="2" t="s">
        <v>243</v>
      </c>
    </row>
    <row r="124" spans="1:15" ht="297" customHeight="1">
      <c r="A124" s="95">
        <v>47</v>
      </c>
      <c r="B124" s="112"/>
      <c r="C124" s="115"/>
      <c r="D124" s="1" t="s">
        <v>181</v>
      </c>
      <c r="E124" s="1" t="s">
        <v>318</v>
      </c>
      <c r="F124" s="1"/>
      <c r="G124" s="9" t="s">
        <v>92</v>
      </c>
      <c r="H124" s="9" t="s">
        <v>186</v>
      </c>
      <c r="I124" s="9" t="s">
        <v>245</v>
      </c>
      <c r="J124" s="17">
        <v>0</v>
      </c>
      <c r="K124" s="9" t="s">
        <v>245</v>
      </c>
      <c r="L124" s="17"/>
      <c r="M124" s="17" t="s">
        <v>313</v>
      </c>
      <c r="N124" s="81"/>
      <c r="O124" s="2" t="s">
        <v>243</v>
      </c>
    </row>
    <row r="125" spans="1:15" ht="292.5" customHeight="1" hidden="1">
      <c r="A125" s="95">
        <v>48</v>
      </c>
      <c r="B125" s="112">
        <v>5.3</v>
      </c>
      <c r="C125" s="115" t="s">
        <v>182</v>
      </c>
      <c r="D125" s="1" t="s">
        <v>183</v>
      </c>
      <c r="E125" s="1" t="s">
        <v>85</v>
      </c>
      <c r="F125" s="1"/>
      <c r="G125" s="9" t="s">
        <v>187</v>
      </c>
      <c r="H125" s="9">
        <v>0</v>
      </c>
      <c r="I125" s="9">
        <v>0</v>
      </c>
      <c r="J125" s="17">
        <v>1</v>
      </c>
      <c r="K125" s="9">
        <v>0</v>
      </c>
      <c r="L125" s="17">
        <f t="shared" si="3"/>
      </c>
      <c r="M125" s="17" t="s">
        <v>313</v>
      </c>
      <c r="N125" s="81"/>
      <c r="O125" s="2" t="s">
        <v>241</v>
      </c>
    </row>
    <row r="126" spans="1:15" ht="342" customHeight="1">
      <c r="A126" s="95">
        <v>49</v>
      </c>
      <c r="B126" s="112"/>
      <c r="C126" s="115"/>
      <c r="D126" s="1" t="s">
        <v>184</v>
      </c>
      <c r="E126" s="1" t="s">
        <v>257</v>
      </c>
      <c r="F126" s="1"/>
      <c r="G126" s="9" t="s">
        <v>187</v>
      </c>
      <c r="H126" s="9">
        <v>0</v>
      </c>
      <c r="I126" s="9">
        <v>0</v>
      </c>
      <c r="J126" s="17">
        <v>1</v>
      </c>
      <c r="K126" s="9">
        <v>0</v>
      </c>
      <c r="L126" s="17">
        <f t="shared" si="3"/>
      </c>
      <c r="M126" s="17" t="s">
        <v>313</v>
      </c>
      <c r="N126" s="81"/>
      <c r="O126" s="2" t="s">
        <v>241</v>
      </c>
    </row>
    <row r="127" spans="1:15" ht="120.75" customHeight="1" thickBot="1">
      <c r="A127" s="95">
        <v>50</v>
      </c>
      <c r="B127" s="2"/>
      <c r="C127" s="115"/>
      <c r="D127" s="1" t="s">
        <v>188</v>
      </c>
      <c r="E127" s="1" t="s">
        <v>264</v>
      </c>
      <c r="F127" s="1"/>
      <c r="G127" s="9" t="s">
        <v>187</v>
      </c>
      <c r="H127" s="9">
        <v>0</v>
      </c>
      <c r="I127" s="9">
        <v>0</v>
      </c>
      <c r="J127" s="17">
        <v>1</v>
      </c>
      <c r="K127" s="9">
        <v>0</v>
      </c>
      <c r="L127" s="17">
        <f t="shared" si="3"/>
      </c>
      <c r="M127" s="17" t="s">
        <v>313</v>
      </c>
      <c r="N127" s="81"/>
      <c r="O127" s="2" t="s">
        <v>243</v>
      </c>
    </row>
    <row r="128" spans="1:15" ht="18.75" customHeight="1" hidden="1">
      <c r="A128" s="132" t="s">
        <v>1</v>
      </c>
      <c r="B128" s="119" t="s">
        <v>97</v>
      </c>
      <c r="C128" s="128" t="s">
        <v>2</v>
      </c>
      <c r="D128" s="129"/>
      <c r="E128" s="119" t="s">
        <v>95</v>
      </c>
      <c r="F128" s="103"/>
      <c r="G128" s="120" t="s">
        <v>111</v>
      </c>
      <c r="H128" s="120"/>
      <c r="I128" s="120"/>
      <c r="J128" s="130"/>
      <c r="K128" s="69"/>
      <c r="L128" s="69"/>
      <c r="M128" s="69"/>
      <c r="N128" s="69"/>
      <c r="O128" s="2"/>
    </row>
    <row r="129" spans="1:15" ht="18.75" customHeight="1" hidden="1">
      <c r="A129" s="132"/>
      <c r="B129" s="119"/>
      <c r="C129" s="130"/>
      <c r="D129" s="131"/>
      <c r="E129" s="119"/>
      <c r="F129" s="103"/>
      <c r="G129" s="112" t="s">
        <v>112</v>
      </c>
      <c r="H129" s="112" t="s">
        <v>108</v>
      </c>
      <c r="I129" s="112"/>
      <c r="J129" s="140"/>
      <c r="K129" s="58"/>
      <c r="L129" s="58"/>
      <c r="M129" s="58"/>
      <c r="N129" s="58"/>
      <c r="O129" s="2"/>
    </row>
    <row r="130" spans="1:15" ht="19.5" hidden="1" thickBot="1">
      <c r="A130" s="132"/>
      <c r="B130" s="119"/>
      <c r="C130" s="125" t="s">
        <v>99</v>
      </c>
      <c r="D130" s="125" t="s">
        <v>100</v>
      </c>
      <c r="E130" s="119"/>
      <c r="F130" s="103"/>
      <c r="G130" s="112"/>
      <c r="H130" s="125" t="s">
        <v>109</v>
      </c>
      <c r="I130" s="112" t="s">
        <v>110</v>
      </c>
      <c r="J130" s="140" t="s">
        <v>92</v>
      </c>
      <c r="K130" s="112" t="s">
        <v>110</v>
      </c>
      <c r="L130" s="140" t="s">
        <v>92</v>
      </c>
      <c r="M130" s="58"/>
      <c r="N130" s="58"/>
      <c r="O130" s="2"/>
    </row>
    <row r="131" spans="1:15" ht="24.75" customHeight="1" hidden="1" thickBot="1">
      <c r="A131" s="133"/>
      <c r="B131" s="123"/>
      <c r="C131" s="126"/>
      <c r="D131" s="126"/>
      <c r="E131" s="123"/>
      <c r="F131" s="104"/>
      <c r="G131" s="124"/>
      <c r="H131" s="126"/>
      <c r="I131" s="124"/>
      <c r="J131" s="141"/>
      <c r="K131" s="124"/>
      <c r="L131" s="141"/>
      <c r="M131" s="68"/>
      <c r="N131" s="68"/>
      <c r="O131" s="2"/>
    </row>
    <row r="132" spans="1:15" ht="36.75" customHeight="1" hidden="1" thickBot="1">
      <c r="A132" s="153" t="s">
        <v>107</v>
      </c>
      <c r="B132" s="154"/>
      <c r="C132" s="154"/>
      <c r="D132" s="154"/>
      <c r="E132" s="154"/>
      <c r="F132" s="154"/>
      <c r="G132" s="154"/>
      <c r="H132" s="154"/>
      <c r="I132" s="154"/>
      <c r="J132" s="155"/>
      <c r="K132" s="71"/>
      <c r="L132" s="71"/>
      <c r="M132" s="71"/>
      <c r="N132" s="71"/>
      <c r="O132" s="2"/>
    </row>
    <row r="133" spans="1:15" ht="19.5" hidden="1" thickBot="1">
      <c r="A133" s="16"/>
      <c r="B133" s="32"/>
      <c r="C133" s="29"/>
      <c r="D133" s="29"/>
      <c r="E133" s="29"/>
      <c r="F133" s="29"/>
      <c r="G133" s="29"/>
      <c r="H133" s="32"/>
      <c r="I133" s="32"/>
      <c r="J133" s="61"/>
      <c r="K133" s="32"/>
      <c r="L133" s="61"/>
      <c r="M133" s="61"/>
      <c r="N133" s="61"/>
      <c r="O133" s="2"/>
    </row>
    <row r="134" spans="1:15" ht="19.5" hidden="1" thickBot="1">
      <c r="A134" s="13"/>
      <c r="B134" s="2"/>
      <c r="C134" s="6"/>
      <c r="D134" s="6"/>
      <c r="E134" s="6"/>
      <c r="F134" s="6"/>
      <c r="G134" s="6"/>
      <c r="H134" s="2"/>
      <c r="I134" s="2"/>
      <c r="J134" s="58"/>
      <c r="K134" s="2"/>
      <c r="L134" s="58"/>
      <c r="M134" s="58"/>
      <c r="N134" s="58"/>
      <c r="O134" s="2"/>
    </row>
    <row r="135" spans="1:15" ht="21" customHeight="1" hidden="1" thickBot="1">
      <c r="A135" s="62"/>
      <c r="B135" s="59"/>
      <c r="C135" s="30"/>
      <c r="D135" s="30"/>
      <c r="E135" s="30"/>
      <c r="F135" s="30"/>
      <c r="G135" s="30"/>
      <c r="H135" s="59"/>
      <c r="I135" s="59"/>
      <c r="J135" s="60"/>
      <c r="K135" s="59"/>
      <c r="L135" s="60"/>
      <c r="M135" s="68"/>
      <c r="N135" s="68"/>
      <c r="O135" s="2"/>
    </row>
    <row r="136" spans="1:14" ht="18.75">
      <c r="A136" s="142"/>
      <c r="B136" s="142"/>
      <c r="C136" s="142"/>
      <c r="D136" s="142"/>
      <c r="E136" s="142"/>
      <c r="F136" s="142"/>
      <c r="G136" s="142"/>
      <c r="H136" s="142"/>
      <c r="I136" s="142"/>
      <c r="J136" s="142"/>
      <c r="K136" s="64"/>
      <c r="L136" s="64"/>
      <c r="M136" s="64"/>
      <c r="N136" s="64"/>
    </row>
    <row r="137" spans="1:14" ht="18.75">
      <c r="A137" s="111" t="s">
        <v>320</v>
      </c>
      <c r="B137" s="111"/>
      <c r="C137" s="111"/>
      <c r="D137" s="64"/>
      <c r="E137" s="64"/>
      <c r="F137" s="64"/>
      <c r="G137" s="64"/>
      <c r="H137" s="64"/>
      <c r="I137" s="64"/>
      <c r="J137" s="64"/>
      <c r="K137" s="64"/>
      <c r="L137" s="64"/>
      <c r="M137" s="64"/>
      <c r="N137" s="64"/>
    </row>
    <row r="138" spans="1:6" ht="18.75" customHeight="1">
      <c r="A138" s="111"/>
      <c r="B138" s="111"/>
      <c r="C138" s="111"/>
      <c r="D138" s="4" t="s">
        <v>262</v>
      </c>
      <c r="E138" s="4" t="s">
        <v>321</v>
      </c>
      <c r="F138" s="4"/>
    </row>
    <row r="139" spans="1:6" ht="18.75" customHeight="1">
      <c r="A139" s="63"/>
      <c r="B139" s="63"/>
      <c r="C139" s="63"/>
      <c r="D139" s="4"/>
      <c r="E139" s="4"/>
      <c r="F139" s="4"/>
    </row>
    <row r="140" spans="1:6" ht="39.75" customHeight="1">
      <c r="A140" s="111" t="s">
        <v>193</v>
      </c>
      <c r="B140" s="111"/>
      <c r="C140" s="111"/>
      <c r="D140" s="4" t="s">
        <v>263</v>
      </c>
      <c r="E140" s="65" t="s">
        <v>246</v>
      </c>
      <c r="F140" s="65"/>
    </row>
    <row r="142" spans="1:4" ht="18.75" customHeight="1">
      <c r="A142" s="149" t="s">
        <v>252</v>
      </c>
      <c r="B142" s="149"/>
      <c r="C142" s="149"/>
      <c r="D142" s="149"/>
    </row>
  </sheetData>
  <sheetProtection/>
  <mergeCells count="81">
    <mergeCell ref="K10:K11"/>
    <mergeCell ref="L10:L11"/>
    <mergeCell ref="K16:K18"/>
    <mergeCell ref="L16:L18"/>
    <mergeCell ref="I9:J9"/>
    <mergeCell ref="K130:K131"/>
    <mergeCell ref="L130:L131"/>
    <mergeCell ref="H129:J129"/>
    <mergeCell ref="H130:H131"/>
    <mergeCell ref="I16:I18"/>
    <mergeCell ref="O16:O23"/>
    <mergeCell ref="O78:O79"/>
    <mergeCell ref="O80:O81"/>
    <mergeCell ref="O82:O83"/>
    <mergeCell ref="A140:C140"/>
    <mergeCell ref="D78:D79"/>
    <mergeCell ref="E78:E79"/>
    <mergeCell ref="A132:J132"/>
    <mergeCell ref="G129:G131"/>
    <mergeCell ref="A5:J5"/>
    <mergeCell ref="A6:J6"/>
    <mergeCell ref="A4:J4"/>
    <mergeCell ref="C8:D9"/>
    <mergeCell ref="G9:H9"/>
    <mergeCell ref="A142:D142"/>
    <mergeCell ref="G8:M8"/>
    <mergeCell ref="M9:M11"/>
    <mergeCell ref="I10:I11"/>
    <mergeCell ref="H16:H18"/>
    <mergeCell ref="M16:M18"/>
    <mergeCell ref="A1:J1"/>
    <mergeCell ref="A2:J2"/>
    <mergeCell ref="A3:J3"/>
    <mergeCell ref="A8:A11"/>
    <mergeCell ref="B7:J7"/>
    <mergeCell ref="B78:B79"/>
    <mergeCell ref="E31:E32"/>
    <mergeCell ref="E16:E20"/>
    <mergeCell ref="G128:J128"/>
    <mergeCell ref="J130:J131"/>
    <mergeCell ref="A136:J136"/>
    <mergeCell ref="C27:C28"/>
    <mergeCell ref="D130:D131"/>
    <mergeCell ref="C121:C122"/>
    <mergeCell ref="C123:C124"/>
    <mergeCell ref="K9:L9"/>
    <mergeCell ref="J10:J11"/>
    <mergeCell ref="J16:J18"/>
    <mergeCell ref="G16:G18"/>
    <mergeCell ref="F16:F18"/>
    <mergeCell ref="E8:E11"/>
    <mergeCell ref="E128:E131"/>
    <mergeCell ref="A61:C61"/>
    <mergeCell ref="C125:C127"/>
    <mergeCell ref="I130:I131"/>
    <mergeCell ref="B29:B30"/>
    <mergeCell ref="B128:B131"/>
    <mergeCell ref="C130:C131"/>
    <mergeCell ref="C33:C34"/>
    <mergeCell ref="C128:D129"/>
    <mergeCell ref="A128:A131"/>
    <mergeCell ref="O8:O11"/>
    <mergeCell ref="A12:J12"/>
    <mergeCell ref="C10:C11"/>
    <mergeCell ref="C29:C30"/>
    <mergeCell ref="B16:B20"/>
    <mergeCell ref="A13:C13"/>
    <mergeCell ref="G10:G11"/>
    <mergeCell ref="D16:D20"/>
    <mergeCell ref="F8:F11"/>
    <mergeCell ref="A16:A18"/>
    <mergeCell ref="A137:C138"/>
    <mergeCell ref="B125:B126"/>
    <mergeCell ref="D10:D11"/>
    <mergeCell ref="B121:B122"/>
    <mergeCell ref="B31:B32"/>
    <mergeCell ref="C31:C32"/>
    <mergeCell ref="B123:B124"/>
    <mergeCell ref="A60:C60"/>
    <mergeCell ref="B8:B11"/>
    <mergeCell ref="C16:C18"/>
  </mergeCells>
  <printOptions horizontalCentered="1"/>
  <pageMargins left="0.1968503937007874" right="0.1968503937007874" top="0.25" bottom="0.2362204724409449" header="0.11811023622047245" footer="0.11811023622047245"/>
  <pageSetup fitToHeight="0" horizontalDpi="600" verticalDpi="600" orientation="landscape" paperSize="9" scale="34" r:id="rId1"/>
  <rowBreaks count="5" manualBreakCount="5">
    <brk id="28" max="9" man="1"/>
    <brk id="58" max="9" man="1"/>
    <brk id="86" max="9" man="1"/>
    <brk id="94" max="9" man="1"/>
    <brk id="119" max="9"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2021-11-11T14:06:08Z</dcterms:modified>
  <cp:category/>
  <cp:version/>
  <cp:contentType/>
  <cp:contentStatus/>
</cp:coreProperties>
</file>