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групп, детей" sheetId="1" r:id="rId1"/>
    <sheet name="посещаемость" sheetId="2" r:id="rId2"/>
    <sheet name="заболеваемость" sheetId="3" r:id="rId3"/>
    <sheet name="кадры" sheetId="4" r:id="rId4"/>
  </sheets>
  <definedNames/>
  <calcPr fullCalcOnLoad="1"/>
</workbook>
</file>

<file path=xl/sharedStrings.xml><?xml version="1.0" encoding="utf-8"?>
<sst xmlns="http://schemas.openxmlformats.org/spreadsheetml/2006/main" count="152" uniqueCount="110">
  <si>
    <t>МКДОУ детский сад № 1 г.Пудожа</t>
  </si>
  <si>
    <t>МКДОУ детский сад № 45 г.Пудожа</t>
  </si>
  <si>
    <t>МКДОУ детский сад № 46 г.Пудожа</t>
  </si>
  <si>
    <t>МКДОУ детский сад № 7 г.Пудожа</t>
  </si>
  <si>
    <t>МКДОУ детский сад № 4 г.Пудожа</t>
  </si>
  <si>
    <t>МКДОУ детский сад № 43 п.Шальский</t>
  </si>
  <si>
    <t>групп</t>
  </si>
  <si>
    <t>всего детей</t>
  </si>
  <si>
    <t xml:space="preserve">мест </t>
  </si>
  <si>
    <t>1 год</t>
  </si>
  <si>
    <t>2 года</t>
  </si>
  <si>
    <t>3 года</t>
  </si>
  <si>
    <t>4 года</t>
  </si>
  <si>
    <t>5 лет</t>
  </si>
  <si>
    <t>6 лет</t>
  </si>
  <si>
    <t xml:space="preserve">7 лет </t>
  </si>
  <si>
    <t xml:space="preserve">3 года и старше </t>
  </si>
  <si>
    <t>МКОУ СОШ д.Авдеево</t>
  </si>
  <si>
    <t>МКОУ СОШ п.Пяльма</t>
  </si>
  <si>
    <t xml:space="preserve">МКОУ  СОШ д.Каршево </t>
  </si>
  <si>
    <t>МКОУ  СОШ п.Кубово</t>
  </si>
  <si>
    <t xml:space="preserve">МКОУ СОШ п.Кривцы </t>
  </si>
  <si>
    <t xml:space="preserve">МКОУ ООШ п.Пудожгорский </t>
  </si>
  <si>
    <t>МКОУ ООШ п.Подпорожье</t>
  </si>
  <si>
    <t>МКОУ  ООШ д.Усть - Река</t>
  </si>
  <si>
    <t>план</t>
  </si>
  <si>
    <t>факт</t>
  </si>
  <si>
    <t>пропущено</t>
  </si>
  <si>
    <t xml:space="preserve">в т.ч. по болезни </t>
  </si>
  <si>
    <t>рабочие дни</t>
  </si>
  <si>
    <t>количество детей</t>
  </si>
  <si>
    <t>по прочим причинам</t>
  </si>
  <si>
    <t>МКДОУ д/с № 1 г.Пудожа</t>
  </si>
  <si>
    <t>МКДОУ д/с № 4 г.Пудожа</t>
  </si>
  <si>
    <t>МКДОУ д/с № 7 г.Пудожа</t>
  </si>
  <si>
    <t>МКДОУ д/с  № 45 г.Пудожа</t>
  </si>
  <si>
    <t>МКДОУ д/с № 46 г.Пудожа</t>
  </si>
  <si>
    <t>МКДОУ д/с  № 43 п.Шальский</t>
  </si>
  <si>
    <t>итого дошкольные учреждения</t>
  </si>
  <si>
    <t>итого общеобразовательные учреждения</t>
  </si>
  <si>
    <t>итого по району</t>
  </si>
  <si>
    <t>педагогов</t>
  </si>
  <si>
    <t xml:space="preserve">итого </t>
  </si>
  <si>
    <t>моложе 25 лет</t>
  </si>
  <si>
    <t>25-29</t>
  </si>
  <si>
    <t>40-44</t>
  </si>
  <si>
    <t>45-49</t>
  </si>
  <si>
    <t>50-54</t>
  </si>
  <si>
    <t>55-59</t>
  </si>
  <si>
    <t>60 лет и более</t>
  </si>
  <si>
    <t>от 3 до 5</t>
  </si>
  <si>
    <t>от 5 до 10</t>
  </si>
  <si>
    <t>от 10 до 15</t>
  </si>
  <si>
    <t>от 15 до 20</t>
  </si>
  <si>
    <t>20 и более</t>
  </si>
  <si>
    <t xml:space="preserve"> высшее </t>
  </si>
  <si>
    <t>среднее профессиональное</t>
  </si>
  <si>
    <t>воспитатели</t>
  </si>
  <si>
    <t>учитель -логопед</t>
  </si>
  <si>
    <t>муз.руководитель</t>
  </si>
  <si>
    <t>учитель-дефектолог</t>
  </si>
  <si>
    <t>педагог-психолог</t>
  </si>
  <si>
    <t>МКОУ ООШ д.Куганаволок</t>
  </si>
  <si>
    <t>МКОУ СОШ  п.Водла</t>
  </si>
  <si>
    <t>МКОУ СОШ п.Шальский</t>
  </si>
  <si>
    <t>МКОУ СОШ п.Водла</t>
  </si>
  <si>
    <t>МКОУ СОШ  п.Шальский</t>
  </si>
  <si>
    <t>№п/п</t>
  </si>
  <si>
    <t>до 3</t>
  </si>
  <si>
    <t>дошкольные учреждения  город</t>
  </si>
  <si>
    <t>%  по прочим      2016г.</t>
  </si>
  <si>
    <t>Распределение  по возрасту</t>
  </si>
  <si>
    <t>Распределение по стажу работы</t>
  </si>
  <si>
    <t xml:space="preserve">Распределение по уровню образования и полу
</t>
  </si>
  <si>
    <t>30-34</t>
  </si>
  <si>
    <t>35-39</t>
  </si>
  <si>
    <t>старший воспитатель\методист</t>
  </si>
  <si>
    <t>ИТОГО ДОУ</t>
  </si>
  <si>
    <t>ИТОГО ОШ</t>
  </si>
  <si>
    <t>количество детей, среднее</t>
  </si>
  <si>
    <t xml:space="preserve">МКОУ  ООШ д.Каршево </t>
  </si>
  <si>
    <t>%  по болезни      2018г.</t>
  </si>
  <si>
    <t>количество случаев 2018г.</t>
  </si>
  <si>
    <t xml:space="preserve">количество дней по болезни     2018г.   </t>
  </si>
  <si>
    <t xml:space="preserve">количество дней по болезни     2018г.              на 1 ребенка </t>
  </si>
  <si>
    <t>13+19</t>
  </si>
  <si>
    <t>2691+4183</t>
  </si>
  <si>
    <t>2057+3463</t>
  </si>
  <si>
    <t>196+202</t>
  </si>
  <si>
    <t>177+164</t>
  </si>
  <si>
    <t>28+3</t>
  </si>
  <si>
    <t>6584+662</t>
  </si>
  <si>
    <t>5145+552</t>
  </si>
  <si>
    <t>201+195+198</t>
  </si>
  <si>
    <t>82+91+84</t>
  </si>
  <si>
    <t>2720+676+933</t>
  </si>
  <si>
    <t>2218+618+785</t>
  </si>
  <si>
    <t>199+179</t>
  </si>
  <si>
    <t>11+4</t>
  </si>
  <si>
    <t>2489+865</t>
  </si>
  <si>
    <t>1955+600</t>
  </si>
  <si>
    <t>202+202</t>
  </si>
  <si>
    <t>4+4</t>
  </si>
  <si>
    <t>883+938</t>
  </si>
  <si>
    <t>776+829</t>
  </si>
  <si>
    <t>ВСЕГО</t>
  </si>
  <si>
    <t>мониторинг заболеваемости  2018 год</t>
  </si>
  <si>
    <t>мониторинг посещаемости 2018 год</t>
  </si>
  <si>
    <t>Сведения о педагогическом персонале организации (без внешних совместителей и работавших по договорам гражданско-правового характера) 2018 г.</t>
  </si>
  <si>
    <t>мониторинг численности детей 0-7 лет 2018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</si>
</sst>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32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" sqref="A1:N1"/>
    </sheetView>
  </sheetViews>
  <sheetFormatPr defaultColWidth="18.57421875" defaultRowHeight="12.75"/>
  <cols>
    <col min="1" max="1" width="4.00390625" style="12" customWidth="1"/>
    <col min="2" max="2" width="35.28125" style="12" customWidth="1"/>
    <col min="3" max="3" width="18.57421875" style="13" customWidth="1"/>
    <col min="4" max="4" width="6.28125" style="13" customWidth="1"/>
    <col min="5" max="5" width="8.00390625" style="13" customWidth="1"/>
    <col min="6" max="6" width="8.421875" style="13" customWidth="1"/>
    <col min="7" max="7" width="7.140625" style="13" customWidth="1"/>
    <col min="8" max="9" width="6.8515625" style="13" customWidth="1"/>
    <col min="10" max="11" width="6.421875" style="13" customWidth="1"/>
    <col min="12" max="12" width="6.7109375" style="13" customWidth="1"/>
    <col min="13" max="13" width="6.28125" style="13" customWidth="1"/>
    <col min="14" max="14" width="6.8515625" style="15" customWidth="1"/>
    <col min="15" max="16" width="18.57421875" style="21" customWidth="1"/>
    <col min="17" max="16384" width="18.57421875" style="12" customWidth="1"/>
  </cols>
  <sheetData>
    <row r="1" spans="1:14" ht="12.75">
      <c r="A1" s="77" t="s">
        <v>109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3:17" s="9" customFormat="1" ht="25.5">
      <c r="C2" s="10" t="s">
        <v>8</v>
      </c>
      <c r="D2" s="10" t="s">
        <v>6</v>
      </c>
      <c r="E2" s="11" t="s">
        <v>7</v>
      </c>
      <c r="F2" s="11" t="s">
        <v>16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4"/>
      <c r="O2" s="20"/>
      <c r="P2" s="20"/>
      <c r="Q2" s="30"/>
    </row>
    <row r="3" spans="1:17" ht="12.75">
      <c r="A3" s="12">
        <v>1</v>
      </c>
      <c r="B3" s="12" t="s">
        <v>0</v>
      </c>
      <c r="C3" s="13">
        <v>139</v>
      </c>
      <c r="D3" s="13">
        <v>7</v>
      </c>
      <c r="E3" s="13">
        <v>117</v>
      </c>
      <c r="F3" s="10">
        <f>I3+J3+K3+L3+M3</f>
        <v>85</v>
      </c>
      <c r="G3" s="13">
        <v>7</v>
      </c>
      <c r="H3" s="13">
        <v>25</v>
      </c>
      <c r="I3" s="13">
        <v>17</v>
      </c>
      <c r="J3" s="13">
        <v>21</v>
      </c>
      <c r="K3" s="13">
        <v>20</v>
      </c>
      <c r="L3" s="13">
        <v>22</v>
      </c>
      <c r="M3" s="13">
        <v>5</v>
      </c>
      <c r="N3" s="15">
        <f aca="true" t="shared" si="0" ref="N3:N21">SUM(G3:M3)</f>
        <v>117</v>
      </c>
      <c r="Q3" s="31"/>
    </row>
    <row r="4" spans="1:17" ht="12.75">
      <c r="A4" s="12">
        <v>2</v>
      </c>
      <c r="B4" s="12" t="s">
        <v>4</v>
      </c>
      <c r="C4" s="13">
        <v>135</v>
      </c>
      <c r="D4" s="13">
        <v>6</v>
      </c>
      <c r="E4" s="13">
        <v>127</v>
      </c>
      <c r="F4" s="10">
        <f>I4+J4+K4+L4+M4</f>
        <v>101</v>
      </c>
      <c r="G4" s="13">
        <v>9</v>
      </c>
      <c r="H4" s="13">
        <v>17</v>
      </c>
      <c r="I4" s="13">
        <v>32</v>
      </c>
      <c r="J4" s="13">
        <v>22</v>
      </c>
      <c r="K4" s="13">
        <v>22</v>
      </c>
      <c r="L4" s="13">
        <v>19</v>
      </c>
      <c r="M4" s="13">
        <v>6</v>
      </c>
      <c r="N4" s="15">
        <f t="shared" si="0"/>
        <v>127</v>
      </c>
      <c r="Q4" s="31"/>
    </row>
    <row r="5" spans="1:17" ht="12.75">
      <c r="A5" s="12">
        <v>3</v>
      </c>
      <c r="B5" s="12" t="s">
        <v>3</v>
      </c>
      <c r="C5" s="13">
        <v>174</v>
      </c>
      <c r="D5" s="13">
        <v>7</v>
      </c>
      <c r="E5" s="13">
        <v>154</v>
      </c>
      <c r="F5" s="10">
        <f>I5+J5+K5+L5+M5</f>
        <v>131</v>
      </c>
      <c r="G5" s="13">
        <v>1</v>
      </c>
      <c r="H5" s="13">
        <v>22</v>
      </c>
      <c r="I5" s="13">
        <v>29</v>
      </c>
      <c r="J5" s="13">
        <v>35</v>
      </c>
      <c r="K5" s="13">
        <v>32</v>
      </c>
      <c r="L5" s="13">
        <v>34</v>
      </c>
      <c r="M5" s="13">
        <v>1</v>
      </c>
      <c r="N5" s="15">
        <f t="shared" si="0"/>
        <v>154</v>
      </c>
      <c r="Q5" s="31"/>
    </row>
    <row r="6" spans="1:17" ht="12.75">
      <c r="A6" s="12">
        <v>4</v>
      </c>
      <c r="B6" s="12" t="s">
        <v>1</v>
      </c>
      <c r="C6" s="13">
        <v>126</v>
      </c>
      <c r="D6" s="13">
        <v>6</v>
      </c>
      <c r="E6" s="13">
        <v>117</v>
      </c>
      <c r="F6" s="10">
        <f>I6+J6+K6+L6+M6</f>
        <v>97</v>
      </c>
      <c r="G6" s="13">
        <v>7</v>
      </c>
      <c r="H6" s="13">
        <v>13</v>
      </c>
      <c r="I6" s="13">
        <v>18</v>
      </c>
      <c r="J6" s="13">
        <v>21</v>
      </c>
      <c r="K6" s="13">
        <v>22</v>
      </c>
      <c r="L6" s="13">
        <v>36</v>
      </c>
      <c r="N6" s="15">
        <f t="shared" si="0"/>
        <v>117</v>
      </c>
      <c r="Q6" s="31"/>
    </row>
    <row r="7" spans="1:17" ht="12.75">
      <c r="A7" s="12">
        <v>5</v>
      </c>
      <c r="B7" s="12" t="s">
        <v>2</v>
      </c>
      <c r="C7" s="13">
        <v>145</v>
      </c>
      <c r="D7" s="13">
        <v>6</v>
      </c>
      <c r="E7" s="13">
        <v>128</v>
      </c>
      <c r="F7" s="10">
        <f>I7+J7+K7+L7+M7</f>
        <v>96</v>
      </c>
      <c r="G7" s="13">
        <v>7</v>
      </c>
      <c r="H7" s="13">
        <v>25</v>
      </c>
      <c r="I7" s="13">
        <v>22</v>
      </c>
      <c r="J7" s="13">
        <v>26</v>
      </c>
      <c r="K7" s="13">
        <v>27</v>
      </c>
      <c r="L7" s="13">
        <v>21</v>
      </c>
      <c r="N7" s="15">
        <f t="shared" si="0"/>
        <v>128</v>
      </c>
      <c r="Q7" s="31"/>
    </row>
    <row r="8" spans="2:17" s="20" customFormat="1" ht="12.75">
      <c r="B8" s="36" t="s">
        <v>69</v>
      </c>
      <c r="C8" s="37">
        <f>SUM(C3:C7)</f>
        <v>719</v>
      </c>
      <c r="D8" s="37">
        <f>SUM(D3:D7)</f>
        <v>32</v>
      </c>
      <c r="E8" s="37">
        <f>SUM(E3:E7)</f>
        <v>643</v>
      </c>
      <c r="F8" s="37">
        <f>SUM(F3:F7)</f>
        <v>510</v>
      </c>
      <c r="G8" s="37">
        <f aca="true" t="shared" si="1" ref="G8:M8">SUM(G3:G7)</f>
        <v>31</v>
      </c>
      <c r="H8" s="37">
        <f t="shared" si="1"/>
        <v>102</v>
      </c>
      <c r="I8" s="37">
        <f>SUM(I3:I7)</f>
        <v>118</v>
      </c>
      <c r="J8" s="37">
        <f t="shared" si="1"/>
        <v>125</v>
      </c>
      <c r="K8" s="37">
        <f t="shared" si="1"/>
        <v>123</v>
      </c>
      <c r="L8" s="37">
        <f t="shared" si="1"/>
        <v>132</v>
      </c>
      <c r="M8" s="37">
        <f t="shared" si="1"/>
        <v>12</v>
      </c>
      <c r="N8" s="36">
        <f t="shared" si="0"/>
        <v>643</v>
      </c>
      <c r="Q8" s="30"/>
    </row>
    <row r="9" spans="1:17" s="20" customFormat="1" ht="12.75">
      <c r="A9" s="21">
        <v>6</v>
      </c>
      <c r="B9" s="21" t="s">
        <v>5</v>
      </c>
      <c r="C9" s="23">
        <v>45</v>
      </c>
      <c r="D9" s="23">
        <v>2</v>
      </c>
      <c r="E9" s="23">
        <v>40</v>
      </c>
      <c r="F9" s="22">
        <f>I9+J9+K9+L9+M9</f>
        <v>33</v>
      </c>
      <c r="G9" s="23">
        <v>1</v>
      </c>
      <c r="H9" s="23">
        <v>6</v>
      </c>
      <c r="I9" s="23">
        <v>7</v>
      </c>
      <c r="J9" s="23">
        <v>5</v>
      </c>
      <c r="K9" s="23">
        <v>9</v>
      </c>
      <c r="L9" s="23">
        <v>10</v>
      </c>
      <c r="M9" s="23">
        <v>2</v>
      </c>
      <c r="N9" s="20">
        <f>G9+H9+I9+J9+K9+L9+M9</f>
        <v>40</v>
      </c>
      <c r="Q9" s="30"/>
    </row>
    <row r="10" spans="2:17" s="20" customFormat="1" ht="12.75">
      <c r="B10" s="14" t="s">
        <v>38</v>
      </c>
      <c r="C10" s="38">
        <f>C8+C9</f>
        <v>764</v>
      </c>
      <c r="D10" s="38">
        <f aca="true" t="shared" si="2" ref="D10:M10">SUM(D8:D9)</f>
        <v>34</v>
      </c>
      <c r="E10" s="38">
        <f t="shared" si="2"/>
        <v>683</v>
      </c>
      <c r="F10" s="38">
        <f t="shared" si="2"/>
        <v>543</v>
      </c>
      <c r="G10" s="38">
        <f t="shared" si="2"/>
        <v>32</v>
      </c>
      <c r="H10" s="38">
        <f t="shared" si="2"/>
        <v>108</v>
      </c>
      <c r="I10" s="38">
        <f t="shared" si="2"/>
        <v>125</v>
      </c>
      <c r="J10" s="38">
        <f t="shared" si="2"/>
        <v>130</v>
      </c>
      <c r="K10" s="38">
        <f t="shared" si="2"/>
        <v>132</v>
      </c>
      <c r="L10" s="38">
        <f t="shared" si="2"/>
        <v>142</v>
      </c>
      <c r="M10" s="38">
        <f t="shared" si="2"/>
        <v>14</v>
      </c>
      <c r="N10" s="14">
        <f t="shared" si="0"/>
        <v>683</v>
      </c>
      <c r="Q10" s="30"/>
    </row>
    <row r="11" spans="1:17" ht="12.75">
      <c r="A11" s="12">
        <v>7</v>
      </c>
      <c r="B11" s="12" t="s">
        <v>62</v>
      </c>
      <c r="C11" s="13">
        <v>20</v>
      </c>
      <c r="D11" s="13">
        <v>1</v>
      </c>
      <c r="E11" s="13">
        <v>16</v>
      </c>
      <c r="F11" s="22">
        <f>I11+J11+K11+L11+M11</f>
        <v>15</v>
      </c>
      <c r="G11" s="13">
        <v>1</v>
      </c>
      <c r="I11" s="13">
        <v>1</v>
      </c>
      <c r="J11" s="13">
        <v>2</v>
      </c>
      <c r="K11" s="13">
        <v>4</v>
      </c>
      <c r="L11" s="13">
        <v>8</v>
      </c>
      <c r="N11" s="15">
        <f>SUM(G11:M11)</f>
        <v>16</v>
      </c>
      <c r="Q11" s="31"/>
    </row>
    <row r="12" spans="1:17" ht="12.75">
      <c r="A12" s="12">
        <v>8</v>
      </c>
      <c r="B12" s="12" t="s">
        <v>63</v>
      </c>
      <c r="C12" s="13">
        <v>42</v>
      </c>
      <c r="D12" s="13">
        <v>2</v>
      </c>
      <c r="E12" s="13">
        <v>13</v>
      </c>
      <c r="F12" s="22">
        <f aca="true" t="shared" si="3" ref="F12:F21">I12+J12+K12+L12+M12</f>
        <v>13</v>
      </c>
      <c r="I12" s="13">
        <v>1</v>
      </c>
      <c r="J12" s="13">
        <v>5</v>
      </c>
      <c r="K12" s="13">
        <v>2</v>
      </c>
      <c r="L12" s="13">
        <v>4</v>
      </c>
      <c r="M12" s="13">
        <v>1</v>
      </c>
      <c r="N12" s="15">
        <f>SUM(G12:M12)</f>
        <v>13</v>
      </c>
      <c r="Q12" s="31"/>
    </row>
    <row r="13" spans="1:17" ht="12.75">
      <c r="A13" s="12">
        <v>9</v>
      </c>
      <c r="B13" s="12" t="s">
        <v>64</v>
      </c>
      <c r="C13" s="13">
        <v>35</v>
      </c>
      <c r="D13" s="13">
        <v>2</v>
      </c>
      <c r="E13" s="13">
        <v>17</v>
      </c>
      <c r="F13" s="22">
        <f t="shared" si="3"/>
        <v>14</v>
      </c>
      <c r="H13" s="13">
        <v>3</v>
      </c>
      <c r="I13" s="13">
        <v>1</v>
      </c>
      <c r="J13" s="13">
        <v>3</v>
      </c>
      <c r="K13" s="13">
        <v>8</v>
      </c>
      <c r="L13" s="13">
        <v>1</v>
      </c>
      <c r="M13" s="13">
        <v>1</v>
      </c>
      <c r="N13" s="15">
        <f>SUM(G13:M13)</f>
        <v>17</v>
      </c>
      <c r="Q13" s="31"/>
    </row>
    <row r="14" spans="1:17" ht="12.75">
      <c r="A14" s="12">
        <v>10</v>
      </c>
      <c r="B14" s="12" t="s">
        <v>17</v>
      </c>
      <c r="C14" s="13">
        <v>31</v>
      </c>
      <c r="D14" s="13">
        <v>3</v>
      </c>
      <c r="E14" s="13">
        <v>24</v>
      </c>
      <c r="F14" s="22">
        <f t="shared" si="3"/>
        <v>20</v>
      </c>
      <c r="G14" s="13">
        <v>3</v>
      </c>
      <c r="H14" s="13">
        <v>1</v>
      </c>
      <c r="I14" s="13">
        <v>3</v>
      </c>
      <c r="J14" s="13">
        <v>4</v>
      </c>
      <c r="K14" s="13">
        <v>4</v>
      </c>
      <c r="L14" s="13">
        <v>8</v>
      </c>
      <c r="M14" s="13">
        <v>1</v>
      </c>
      <c r="N14" s="15">
        <f t="shared" si="0"/>
        <v>24</v>
      </c>
      <c r="Q14" s="31"/>
    </row>
    <row r="15" spans="1:17" ht="12.75">
      <c r="A15" s="12">
        <v>11</v>
      </c>
      <c r="B15" s="12" t="s">
        <v>18</v>
      </c>
      <c r="C15" s="13">
        <v>65</v>
      </c>
      <c r="D15" s="13">
        <v>3</v>
      </c>
      <c r="E15" s="13">
        <v>52</v>
      </c>
      <c r="F15" s="22">
        <f t="shared" si="3"/>
        <v>45</v>
      </c>
      <c r="G15" s="13">
        <v>1</v>
      </c>
      <c r="H15" s="13">
        <v>6</v>
      </c>
      <c r="I15" s="13">
        <v>11</v>
      </c>
      <c r="J15" s="13">
        <v>8</v>
      </c>
      <c r="K15" s="13">
        <v>16</v>
      </c>
      <c r="L15" s="13">
        <v>10</v>
      </c>
      <c r="N15" s="15">
        <f t="shared" si="0"/>
        <v>52</v>
      </c>
      <c r="Q15" s="31"/>
    </row>
    <row r="16" spans="1:17" ht="12.75">
      <c r="A16" s="12">
        <v>12</v>
      </c>
      <c r="B16" s="12" t="s">
        <v>19</v>
      </c>
      <c r="C16" s="13">
        <v>47</v>
      </c>
      <c r="D16" s="13">
        <v>3</v>
      </c>
      <c r="E16" s="13">
        <v>33</v>
      </c>
      <c r="F16" s="22">
        <f t="shared" si="3"/>
        <v>27</v>
      </c>
      <c r="G16" s="13">
        <v>2</v>
      </c>
      <c r="H16" s="13">
        <v>4</v>
      </c>
      <c r="I16" s="13">
        <v>12</v>
      </c>
      <c r="J16" s="13">
        <v>6</v>
      </c>
      <c r="K16" s="13">
        <v>4</v>
      </c>
      <c r="L16" s="13">
        <v>4</v>
      </c>
      <c r="M16" s="13">
        <v>1</v>
      </c>
      <c r="N16" s="15">
        <f t="shared" si="0"/>
        <v>33</v>
      </c>
      <c r="Q16" s="31"/>
    </row>
    <row r="17" spans="1:17" ht="12.75">
      <c r="A17" s="12">
        <v>13</v>
      </c>
      <c r="B17" s="12" t="s">
        <v>20</v>
      </c>
      <c r="C17" s="13">
        <v>36</v>
      </c>
      <c r="D17" s="13">
        <v>2</v>
      </c>
      <c r="E17" s="13">
        <v>24</v>
      </c>
      <c r="F17" s="22">
        <f t="shared" si="3"/>
        <v>19</v>
      </c>
      <c r="H17" s="13">
        <v>5</v>
      </c>
      <c r="I17" s="13">
        <v>5</v>
      </c>
      <c r="J17" s="13">
        <v>7</v>
      </c>
      <c r="K17" s="13">
        <v>4</v>
      </c>
      <c r="L17" s="13">
        <v>3</v>
      </c>
      <c r="N17" s="15">
        <f t="shared" si="0"/>
        <v>24</v>
      </c>
      <c r="Q17" s="31"/>
    </row>
    <row r="18" spans="1:17" ht="12.75">
      <c r="A18" s="12">
        <v>14</v>
      </c>
      <c r="B18" s="12" t="s">
        <v>21</v>
      </c>
      <c r="C18" s="13">
        <v>33</v>
      </c>
      <c r="D18" s="13">
        <v>2</v>
      </c>
      <c r="E18" s="13">
        <v>19</v>
      </c>
      <c r="F18" s="22">
        <f t="shared" si="3"/>
        <v>17</v>
      </c>
      <c r="H18" s="13">
        <v>2</v>
      </c>
      <c r="I18" s="13">
        <v>3</v>
      </c>
      <c r="J18" s="13">
        <v>4</v>
      </c>
      <c r="K18" s="13">
        <v>5</v>
      </c>
      <c r="L18" s="13">
        <v>5</v>
      </c>
      <c r="N18" s="15">
        <f t="shared" si="0"/>
        <v>19</v>
      </c>
      <c r="Q18" s="31"/>
    </row>
    <row r="19" spans="1:17" ht="12.75">
      <c r="A19" s="12">
        <v>15</v>
      </c>
      <c r="B19" s="12" t="s">
        <v>22</v>
      </c>
      <c r="C19" s="13">
        <v>25</v>
      </c>
      <c r="D19" s="13">
        <v>1</v>
      </c>
      <c r="E19" s="13">
        <v>20</v>
      </c>
      <c r="F19" s="22">
        <f t="shared" si="3"/>
        <v>18</v>
      </c>
      <c r="G19" s="13">
        <v>1</v>
      </c>
      <c r="H19" s="13">
        <v>1</v>
      </c>
      <c r="I19" s="13">
        <v>3</v>
      </c>
      <c r="J19" s="13">
        <v>2</v>
      </c>
      <c r="K19" s="13">
        <v>4</v>
      </c>
      <c r="L19" s="13">
        <v>9</v>
      </c>
      <c r="N19" s="15">
        <f t="shared" si="0"/>
        <v>20</v>
      </c>
      <c r="Q19" s="31"/>
    </row>
    <row r="20" spans="1:17" ht="12.75">
      <c r="A20" s="12">
        <v>16</v>
      </c>
      <c r="B20" s="12" t="s">
        <v>23</v>
      </c>
      <c r="C20" s="13">
        <v>57</v>
      </c>
      <c r="D20" s="13">
        <v>4</v>
      </c>
      <c r="E20" s="13">
        <v>41</v>
      </c>
      <c r="F20" s="22">
        <f t="shared" si="3"/>
        <v>36</v>
      </c>
      <c r="G20" s="13">
        <v>1</v>
      </c>
      <c r="H20" s="13">
        <v>4</v>
      </c>
      <c r="I20" s="13">
        <v>6</v>
      </c>
      <c r="J20" s="13">
        <v>9</v>
      </c>
      <c r="K20" s="13">
        <v>8</v>
      </c>
      <c r="L20" s="13">
        <v>11</v>
      </c>
      <c r="M20" s="13">
        <v>2</v>
      </c>
      <c r="N20" s="15">
        <f t="shared" si="0"/>
        <v>41</v>
      </c>
      <c r="Q20" s="31"/>
    </row>
    <row r="21" spans="1:17" ht="12.75">
      <c r="A21" s="12">
        <v>17</v>
      </c>
      <c r="B21" s="12" t="s">
        <v>24</v>
      </c>
      <c r="C21" s="13">
        <v>21</v>
      </c>
      <c r="D21" s="13">
        <v>2</v>
      </c>
      <c r="E21" s="13">
        <v>7</v>
      </c>
      <c r="F21" s="22">
        <f t="shared" si="3"/>
        <v>5</v>
      </c>
      <c r="G21" s="13">
        <v>1</v>
      </c>
      <c r="H21" s="13">
        <v>1</v>
      </c>
      <c r="I21" s="13">
        <v>1</v>
      </c>
      <c r="J21" s="13">
        <v>2</v>
      </c>
      <c r="K21" s="13">
        <v>1</v>
      </c>
      <c r="L21" s="13">
        <v>1</v>
      </c>
      <c r="N21" s="15">
        <f t="shared" si="0"/>
        <v>7</v>
      </c>
      <c r="Q21" s="31"/>
    </row>
    <row r="22" spans="2:17" s="20" customFormat="1" ht="12.75">
      <c r="B22" s="14" t="s">
        <v>39</v>
      </c>
      <c r="C22" s="38">
        <f aca="true" t="shared" si="4" ref="C22:N22">SUM(C11:C21)</f>
        <v>412</v>
      </c>
      <c r="D22" s="38">
        <f t="shared" si="4"/>
        <v>25</v>
      </c>
      <c r="E22" s="38">
        <f t="shared" si="4"/>
        <v>266</v>
      </c>
      <c r="F22" s="38">
        <f t="shared" si="4"/>
        <v>229</v>
      </c>
      <c r="G22" s="38">
        <f t="shared" si="4"/>
        <v>10</v>
      </c>
      <c r="H22" s="38">
        <f t="shared" si="4"/>
        <v>27</v>
      </c>
      <c r="I22" s="38">
        <f t="shared" si="4"/>
        <v>47</v>
      </c>
      <c r="J22" s="38">
        <f t="shared" si="4"/>
        <v>52</v>
      </c>
      <c r="K22" s="38">
        <f t="shared" si="4"/>
        <v>60</v>
      </c>
      <c r="L22" s="38">
        <f t="shared" si="4"/>
        <v>64</v>
      </c>
      <c r="M22" s="38">
        <f t="shared" si="4"/>
        <v>6</v>
      </c>
      <c r="N22" s="14">
        <f t="shared" si="4"/>
        <v>266</v>
      </c>
      <c r="Q22" s="30"/>
    </row>
    <row r="23" ht="12.75">
      <c r="Q23" s="31"/>
    </row>
    <row r="24" spans="2:17" s="20" customFormat="1" ht="12.75">
      <c r="B24" s="39" t="s">
        <v>40</v>
      </c>
      <c r="C24" s="40">
        <f aca="true" t="shared" si="5" ref="C24:N24">SUM(C22+C10)</f>
        <v>1176</v>
      </c>
      <c r="D24" s="40">
        <f t="shared" si="5"/>
        <v>59</v>
      </c>
      <c r="E24" s="40">
        <f t="shared" si="5"/>
        <v>949</v>
      </c>
      <c r="F24" s="40">
        <f t="shared" si="5"/>
        <v>772</v>
      </c>
      <c r="G24" s="40">
        <f t="shared" si="5"/>
        <v>42</v>
      </c>
      <c r="H24" s="40">
        <f t="shared" si="5"/>
        <v>135</v>
      </c>
      <c r="I24" s="40">
        <f t="shared" si="5"/>
        <v>172</v>
      </c>
      <c r="J24" s="40">
        <f t="shared" si="5"/>
        <v>182</v>
      </c>
      <c r="K24" s="40">
        <f t="shared" si="5"/>
        <v>192</v>
      </c>
      <c r="L24" s="40">
        <f t="shared" si="5"/>
        <v>206</v>
      </c>
      <c r="M24" s="40">
        <f t="shared" si="5"/>
        <v>20</v>
      </c>
      <c r="N24" s="41">
        <f t="shared" si="5"/>
        <v>949</v>
      </c>
      <c r="Q24" s="30"/>
    </row>
    <row r="25" spans="14:17" ht="12.75">
      <c r="N25" s="21"/>
      <c r="Q25" s="31"/>
    </row>
    <row r="26" ht="12.75">
      <c r="N26" s="21"/>
    </row>
    <row r="27" ht="12.75">
      <c r="N27" s="21"/>
    </row>
    <row r="28" spans="2:16" ht="12.75">
      <c r="B28" s="21"/>
      <c r="C28" s="2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ht="12.75">
      <c r="B29" s="21"/>
      <c r="C29" s="2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12.75">
      <c r="B30" s="21"/>
      <c r="C30" s="2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16" ht="12.75">
      <c r="B31" s="21"/>
      <c r="C31" s="2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ht="12.75">
      <c r="B32" s="21"/>
      <c r="C32" s="2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ht="12.75">
      <c r="B33" s="21"/>
      <c r="C33" s="2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ht="12.75">
      <c r="B34" s="21"/>
      <c r="C34" s="2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12.75">
      <c r="B35" s="21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2.75">
      <c r="B36" s="21"/>
      <c r="C36" s="2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2.75">
      <c r="B37" s="21"/>
      <c r="C37" s="2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ht="12.75">
      <c r="B38" s="21"/>
      <c r="C38" s="2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2:16" ht="12.75">
      <c r="B39" s="21"/>
      <c r="C39" s="2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ht="12.75">
      <c r="B40" s="21"/>
      <c r="C40" s="2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ht="12.75">
      <c r="B41" s="21"/>
      <c r="C41" s="2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2.75">
      <c r="B42" s="21"/>
      <c r="C42" s="2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ht="12.75">
      <c r="B43" s="21"/>
      <c r="C43" s="2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ht="12.75">
      <c r="B44" s="21"/>
      <c r="C44" s="2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2.75">
      <c r="B45" s="21"/>
      <c r="C45" s="2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ht="12.75">
      <c r="N46" s="21"/>
    </row>
    <row r="47" ht="12.75">
      <c r="N47" s="21"/>
    </row>
    <row r="48" ht="12.75">
      <c r="N48" s="21"/>
    </row>
    <row r="49" ht="12.75">
      <c r="N49" s="21"/>
    </row>
    <row r="50" ht="12.75">
      <c r="N50" s="21"/>
    </row>
    <row r="51" ht="12.75">
      <c r="N51" s="21"/>
    </row>
    <row r="52" ht="12.75">
      <c r="N52" s="21"/>
    </row>
    <row r="53" ht="12.75">
      <c r="N53" s="21"/>
    </row>
    <row r="54" ht="12.75">
      <c r="N54" s="21"/>
    </row>
    <row r="55" ht="12.75">
      <c r="N55" s="21"/>
    </row>
    <row r="56" ht="12.75">
      <c r="N56" s="21"/>
    </row>
    <row r="57" ht="12.75">
      <c r="N57" s="21"/>
    </row>
    <row r="58" ht="12.75">
      <c r="N58" s="21"/>
    </row>
    <row r="59" ht="12.75">
      <c r="N59" s="21"/>
    </row>
    <row r="60" ht="12.75">
      <c r="N60" s="21"/>
    </row>
    <row r="61" ht="12.75">
      <c r="N61" s="21"/>
    </row>
    <row r="62" ht="12.75">
      <c r="N62" s="21"/>
    </row>
    <row r="63" ht="12.75">
      <c r="N63" s="21"/>
    </row>
    <row r="64" ht="12.75">
      <c r="N64" s="21"/>
    </row>
    <row r="65" ht="12.75">
      <c r="N65" s="21"/>
    </row>
    <row r="66" ht="12.75">
      <c r="N66" s="21"/>
    </row>
    <row r="67" ht="12.75">
      <c r="N67" s="21"/>
    </row>
    <row r="68" ht="12.75">
      <c r="N68" s="21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140625" style="52" customWidth="1"/>
    <col min="2" max="2" width="27.421875" style="52" customWidth="1"/>
    <col min="3" max="3" width="12.140625" style="53" customWidth="1"/>
    <col min="4" max="4" width="14.140625" style="53" customWidth="1"/>
    <col min="5" max="5" width="12.421875" style="55" customWidth="1"/>
    <col min="6" max="6" width="9.8515625" style="53" customWidth="1"/>
    <col min="7" max="7" width="10.8515625" style="55" customWidth="1"/>
    <col min="8" max="8" width="9.7109375" style="55" customWidth="1"/>
    <col min="9" max="9" width="8.8515625" style="55" customWidth="1"/>
    <col min="10" max="11" width="10.28125" style="55" customWidth="1"/>
    <col min="12" max="16384" width="9.140625" style="52" customWidth="1"/>
  </cols>
  <sheetData>
    <row r="1" spans="1:11" ht="12.75" customHeight="1">
      <c r="A1" s="80" t="s">
        <v>107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2.75">
      <c r="A2" s="2"/>
      <c r="B2" s="2"/>
      <c r="C2" s="3"/>
      <c r="D2" s="3"/>
      <c r="E2" s="4"/>
      <c r="F2" s="3"/>
      <c r="G2" s="4"/>
      <c r="H2" s="4"/>
      <c r="I2" s="4"/>
      <c r="J2" s="4"/>
      <c r="K2" s="4"/>
    </row>
    <row r="3" spans="1:11" s="54" customFormat="1" ht="38.25">
      <c r="A3" s="5"/>
      <c r="B3" s="5"/>
      <c r="C3" s="6" t="s">
        <v>29</v>
      </c>
      <c r="D3" s="6" t="s">
        <v>79</v>
      </c>
      <c r="E3" s="28" t="s">
        <v>25</v>
      </c>
      <c r="F3" s="6" t="s">
        <v>26</v>
      </c>
      <c r="G3" s="28" t="s">
        <v>27</v>
      </c>
      <c r="H3" s="6" t="s">
        <v>28</v>
      </c>
      <c r="I3" s="6" t="s">
        <v>81</v>
      </c>
      <c r="J3" s="6" t="s">
        <v>31</v>
      </c>
      <c r="K3" s="6" t="s">
        <v>70</v>
      </c>
    </row>
    <row r="4" spans="1:11" ht="12.75">
      <c r="A4" s="2">
        <v>1</v>
      </c>
      <c r="B4" s="26" t="s">
        <v>32</v>
      </c>
      <c r="C4" s="3">
        <v>212</v>
      </c>
      <c r="D4" s="3">
        <v>105</v>
      </c>
      <c r="E4" s="7">
        <v>24416</v>
      </c>
      <c r="F4" s="8">
        <v>15220</v>
      </c>
      <c r="G4" s="8">
        <v>9196</v>
      </c>
      <c r="H4" s="4">
        <v>5281</v>
      </c>
      <c r="I4" s="24">
        <f>H4*100/G4</f>
        <v>57.42714223575467</v>
      </c>
      <c r="J4" s="4">
        <f>G4-H4</f>
        <v>3915</v>
      </c>
      <c r="K4" s="25">
        <f>J4*100/G4</f>
        <v>42.57285776424533</v>
      </c>
    </row>
    <row r="5" spans="1:11" ht="12.75">
      <c r="A5" s="2">
        <v>2</v>
      </c>
      <c r="B5" s="26" t="s">
        <v>33</v>
      </c>
      <c r="C5" s="3">
        <v>208</v>
      </c>
      <c r="D5" s="3">
        <v>120</v>
      </c>
      <c r="E5" s="7">
        <v>27655</v>
      </c>
      <c r="F5" s="3">
        <v>20285</v>
      </c>
      <c r="G5" s="4">
        <v>7370</v>
      </c>
      <c r="H5" s="4">
        <v>5392</v>
      </c>
      <c r="I5" s="24">
        <f aca="true" t="shared" si="0" ref="I5:I21">H5*100/G5</f>
        <v>73.16146540027137</v>
      </c>
      <c r="J5" s="4">
        <f aca="true" t="shared" si="1" ref="J5:J21">G5-H5</f>
        <v>1978</v>
      </c>
      <c r="K5" s="25">
        <f aca="true" t="shared" si="2" ref="K5:K21">J5*100/G5</f>
        <v>26.83853459972863</v>
      </c>
    </row>
    <row r="6" spans="1:11" ht="12.75">
      <c r="A6" s="2">
        <v>3</v>
      </c>
      <c r="B6" s="26" t="s">
        <v>34</v>
      </c>
      <c r="C6" s="3">
        <v>208</v>
      </c>
      <c r="D6" s="3">
        <v>139</v>
      </c>
      <c r="E6" s="7">
        <v>32283</v>
      </c>
      <c r="F6" s="3">
        <v>22757</v>
      </c>
      <c r="G6" s="4">
        <v>9526</v>
      </c>
      <c r="H6" s="4">
        <v>3200</v>
      </c>
      <c r="I6" s="24">
        <f t="shared" si="0"/>
        <v>33.59227377703128</v>
      </c>
      <c r="J6" s="4">
        <f t="shared" si="1"/>
        <v>6326</v>
      </c>
      <c r="K6" s="25">
        <f t="shared" si="2"/>
        <v>66.40772622296872</v>
      </c>
    </row>
    <row r="7" spans="1:11" ht="12.75">
      <c r="A7" s="2">
        <v>4</v>
      </c>
      <c r="B7" s="26" t="s">
        <v>35</v>
      </c>
      <c r="C7" s="3">
        <v>179</v>
      </c>
      <c r="D7" s="3">
        <v>88</v>
      </c>
      <c r="E7" s="7">
        <v>20822</v>
      </c>
      <c r="F7" s="3">
        <v>15918</v>
      </c>
      <c r="G7" s="4">
        <v>4904</v>
      </c>
      <c r="H7" s="4">
        <v>3581</v>
      </c>
      <c r="I7" s="24">
        <f t="shared" si="0"/>
        <v>73.02202283849918</v>
      </c>
      <c r="J7" s="4">
        <f t="shared" si="1"/>
        <v>1323</v>
      </c>
      <c r="K7" s="25">
        <f t="shared" si="2"/>
        <v>26.977977161500817</v>
      </c>
    </row>
    <row r="8" spans="1:11" ht="12.75">
      <c r="A8" s="2">
        <v>5</v>
      </c>
      <c r="B8" s="26" t="s">
        <v>36</v>
      </c>
      <c r="C8" s="3">
        <v>210</v>
      </c>
      <c r="D8" s="3">
        <v>107</v>
      </c>
      <c r="E8" s="7">
        <v>24826</v>
      </c>
      <c r="F8" s="3">
        <v>17512</v>
      </c>
      <c r="G8" s="4">
        <v>7314</v>
      </c>
      <c r="H8" s="4">
        <v>2814</v>
      </c>
      <c r="I8" s="24">
        <f t="shared" si="0"/>
        <v>38.47415914684167</v>
      </c>
      <c r="J8" s="4">
        <f t="shared" si="1"/>
        <v>4500</v>
      </c>
      <c r="K8" s="25">
        <f t="shared" si="2"/>
        <v>61.52584085315833</v>
      </c>
    </row>
    <row r="9" spans="1:11" ht="12.75">
      <c r="A9" s="2">
        <v>6</v>
      </c>
      <c r="B9" s="26" t="s">
        <v>37</v>
      </c>
      <c r="C9" s="3">
        <v>217</v>
      </c>
      <c r="D9" s="3">
        <v>35.5</v>
      </c>
      <c r="E9" s="7">
        <v>7994</v>
      </c>
      <c r="F9" s="3">
        <v>5825</v>
      </c>
      <c r="G9" s="4">
        <v>2169</v>
      </c>
      <c r="H9" s="4">
        <v>1573</v>
      </c>
      <c r="I9" s="24">
        <f t="shared" si="0"/>
        <v>72.52189949285385</v>
      </c>
      <c r="J9" s="4">
        <f t="shared" si="1"/>
        <v>596</v>
      </c>
      <c r="K9" s="25">
        <f t="shared" si="2"/>
        <v>27.47810050714615</v>
      </c>
    </row>
    <row r="10" spans="1:11" ht="12.75">
      <c r="A10" s="2"/>
      <c r="B10" s="26"/>
      <c r="C10" s="3"/>
      <c r="D10" s="3"/>
      <c r="E10" s="7"/>
      <c r="F10" s="3"/>
      <c r="G10" s="4"/>
      <c r="H10" s="4"/>
      <c r="I10" s="24"/>
      <c r="J10" s="4"/>
      <c r="K10" s="25"/>
    </row>
    <row r="11" spans="1:11" ht="12.75">
      <c r="A11" s="2">
        <v>7</v>
      </c>
      <c r="B11" s="26" t="s">
        <v>62</v>
      </c>
      <c r="C11" s="3">
        <v>193</v>
      </c>
      <c r="D11" s="3">
        <v>11</v>
      </c>
      <c r="E11" s="7">
        <v>2745</v>
      </c>
      <c r="F11" s="3">
        <v>2184</v>
      </c>
      <c r="G11" s="4">
        <v>561</v>
      </c>
      <c r="H11" s="4">
        <v>390</v>
      </c>
      <c r="I11" s="24">
        <f t="shared" si="0"/>
        <v>69.5187165775401</v>
      </c>
      <c r="J11" s="4">
        <f t="shared" si="1"/>
        <v>171</v>
      </c>
      <c r="K11" s="25">
        <f t="shared" si="2"/>
        <v>30.481283422459892</v>
      </c>
    </row>
    <row r="12" spans="1:11" ht="12.75">
      <c r="A12" s="2">
        <v>8</v>
      </c>
      <c r="B12" s="26" t="s">
        <v>65</v>
      </c>
      <c r="C12" s="3">
        <v>201</v>
      </c>
      <c r="D12" s="3">
        <v>14</v>
      </c>
      <c r="E12" s="7">
        <v>3247</v>
      </c>
      <c r="F12" s="3">
        <v>1997</v>
      </c>
      <c r="G12" s="4">
        <v>1250</v>
      </c>
      <c r="H12" s="4">
        <v>525</v>
      </c>
      <c r="I12" s="24">
        <f t="shared" si="0"/>
        <v>42</v>
      </c>
      <c r="J12" s="4">
        <f t="shared" si="1"/>
        <v>725</v>
      </c>
      <c r="K12" s="25">
        <f t="shared" si="2"/>
        <v>58</v>
      </c>
    </row>
    <row r="13" spans="1:11" ht="12.75">
      <c r="A13" s="2">
        <v>9</v>
      </c>
      <c r="B13" s="26" t="s">
        <v>64</v>
      </c>
      <c r="C13" s="3" t="s">
        <v>97</v>
      </c>
      <c r="D13" s="3" t="s">
        <v>98</v>
      </c>
      <c r="E13" s="70" t="s">
        <v>99</v>
      </c>
      <c r="F13" s="3" t="s">
        <v>100</v>
      </c>
      <c r="G13" s="4">
        <v>809</v>
      </c>
      <c r="H13" s="4">
        <v>665</v>
      </c>
      <c r="I13" s="24">
        <f t="shared" si="0"/>
        <v>82.20024721878863</v>
      </c>
      <c r="J13" s="4">
        <f t="shared" si="1"/>
        <v>144</v>
      </c>
      <c r="K13" s="25">
        <f t="shared" si="2"/>
        <v>17.79975278121137</v>
      </c>
    </row>
    <row r="14" spans="1:11" s="66" customFormat="1" ht="25.5">
      <c r="A14" s="26">
        <v>10</v>
      </c>
      <c r="B14" s="26" t="s">
        <v>17</v>
      </c>
      <c r="C14" s="27" t="s">
        <v>93</v>
      </c>
      <c r="D14" s="27" t="s">
        <v>94</v>
      </c>
      <c r="E14" s="69" t="s">
        <v>95</v>
      </c>
      <c r="F14" s="68" t="s">
        <v>96</v>
      </c>
      <c r="G14" s="65">
        <v>708</v>
      </c>
      <c r="H14" s="65">
        <v>403</v>
      </c>
      <c r="I14" s="25">
        <f t="shared" si="0"/>
        <v>56.92090395480226</v>
      </c>
      <c r="J14" s="65">
        <f t="shared" si="1"/>
        <v>305</v>
      </c>
      <c r="K14" s="25">
        <f t="shared" si="2"/>
        <v>43.07909604519774</v>
      </c>
    </row>
    <row r="15" spans="1:11" s="66" customFormat="1" ht="12.75">
      <c r="A15" s="26">
        <v>11</v>
      </c>
      <c r="B15" s="26" t="s">
        <v>18</v>
      </c>
      <c r="C15" s="27">
        <v>201</v>
      </c>
      <c r="D15" s="27">
        <v>42</v>
      </c>
      <c r="E15" s="64">
        <v>10243</v>
      </c>
      <c r="F15" s="27">
        <v>8299</v>
      </c>
      <c r="G15" s="65">
        <v>1944</v>
      </c>
      <c r="H15" s="65">
        <v>962</v>
      </c>
      <c r="I15" s="25">
        <f t="shared" si="0"/>
        <v>49.48559670781893</v>
      </c>
      <c r="J15" s="65">
        <f t="shared" si="1"/>
        <v>982</v>
      </c>
      <c r="K15" s="25">
        <f t="shared" si="2"/>
        <v>50.51440329218107</v>
      </c>
    </row>
    <row r="16" spans="1:11" s="66" customFormat="1" ht="25.5">
      <c r="A16" s="26">
        <v>12</v>
      </c>
      <c r="B16" s="26" t="s">
        <v>80</v>
      </c>
      <c r="C16" s="27" t="s">
        <v>88</v>
      </c>
      <c r="D16" s="27" t="s">
        <v>85</v>
      </c>
      <c r="E16" s="69" t="s">
        <v>86</v>
      </c>
      <c r="F16" s="27" t="s">
        <v>87</v>
      </c>
      <c r="G16" s="65">
        <v>1354</v>
      </c>
      <c r="H16" s="65">
        <v>872</v>
      </c>
      <c r="I16" s="25">
        <f t="shared" si="0"/>
        <v>64.40177252584934</v>
      </c>
      <c r="J16" s="65">
        <f t="shared" si="1"/>
        <v>482</v>
      </c>
      <c r="K16" s="25">
        <f t="shared" si="2"/>
        <v>35.59822747415066</v>
      </c>
    </row>
    <row r="17" spans="1:11" ht="12.75">
      <c r="A17" s="2">
        <v>13</v>
      </c>
      <c r="B17" s="26" t="s">
        <v>20</v>
      </c>
      <c r="C17" s="3">
        <v>201</v>
      </c>
      <c r="D17" s="3">
        <v>23</v>
      </c>
      <c r="E17" s="7">
        <v>5571</v>
      </c>
      <c r="F17" s="3">
        <v>4264</v>
      </c>
      <c r="G17" s="4">
        <v>1307</v>
      </c>
      <c r="H17" s="4">
        <v>825</v>
      </c>
      <c r="I17" s="24">
        <f t="shared" si="0"/>
        <v>63.12165263963275</v>
      </c>
      <c r="J17" s="4">
        <f t="shared" si="1"/>
        <v>482</v>
      </c>
      <c r="K17" s="25">
        <f t="shared" si="2"/>
        <v>36.87834736036725</v>
      </c>
    </row>
    <row r="18" spans="1:11" ht="12.75">
      <c r="A18" s="2">
        <v>14</v>
      </c>
      <c r="B18" s="26" t="s">
        <v>21</v>
      </c>
      <c r="C18" s="3">
        <v>197</v>
      </c>
      <c r="D18" s="3">
        <v>16</v>
      </c>
      <c r="E18" s="7">
        <v>3699</v>
      </c>
      <c r="F18" s="3">
        <v>2523</v>
      </c>
      <c r="G18" s="4">
        <v>1176</v>
      </c>
      <c r="H18" s="4">
        <v>455</v>
      </c>
      <c r="I18" s="24">
        <f t="shared" si="0"/>
        <v>38.69047619047619</v>
      </c>
      <c r="J18" s="4">
        <f t="shared" si="1"/>
        <v>721</v>
      </c>
      <c r="K18" s="25">
        <f t="shared" si="2"/>
        <v>61.30952380952381</v>
      </c>
    </row>
    <row r="19" spans="1:11" ht="12.75">
      <c r="A19" s="2">
        <v>15</v>
      </c>
      <c r="B19" s="26" t="s">
        <v>22</v>
      </c>
      <c r="C19" s="3">
        <v>188</v>
      </c>
      <c r="D19" s="3">
        <v>17</v>
      </c>
      <c r="E19" s="7">
        <v>3440</v>
      </c>
      <c r="F19" s="3">
        <v>2779</v>
      </c>
      <c r="G19" s="4">
        <v>661</v>
      </c>
      <c r="H19" s="4">
        <v>461</v>
      </c>
      <c r="I19" s="24">
        <f t="shared" si="0"/>
        <v>69.7428139183056</v>
      </c>
      <c r="J19" s="4">
        <f t="shared" si="1"/>
        <v>200</v>
      </c>
      <c r="K19" s="25">
        <f t="shared" si="2"/>
        <v>30.257186081694403</v>
      </c>
    </row>
    <row r="20" spans="1:11" ht="12.75">
      <c r="A20" s="2">
        <v>17</v>
      </c>
      <c r="B20" s="26" t="s">
        <v>23</v>
      </c>
      <c r="C20" s="3" t="s">
        <v>89</v>
      </c>
      <c r="D20" s="3" t="s">
        <v>90</v>
      </c>
      <c r="E20" s="70" t="s">
        <v>91</v>
      </c>
      <c r="F20" s="3" t="s">
        <v>92</v>
      </c>
      <c r="G20" s="4">
        <v>1549</v>
      </c>
      <c r="H20" s="4">
        <v>858</v>
      </c>
      <c r="I20" s="24">
        <f t="shared" si="0"/>
        <v>55.39057456423499</v>
      </c>
      <c r="J20" s="4">
        <f t="shared" si="1"/>
        <v>691</v>
      </c>
      <c r="K20" s="25">
        <f t="shared" si="2"/>
        <v>44.60942543576501</v>
      </c>
    </row>
    <row r="21" spans="1:11" ht="12.75">
      <c r="A21" s="2">
        <v>18</v>
      </c>
      <c r="B21" s="26" t="s">
        <v>24</v>
      </c>
      <c r="C21" s="71" t="s">
        <v>101</v>
      </c>
      <c r="D21" s="3" t="s">
        <v>102</v>
      </c>
      <c r="E21" s="70" t="s">
        <v>103</v>
      </c>
      <c r="F21" s="72" t="s">
        <v>104</v>
      </c>
      <c r="G21" s="4">
        <v>216</v>
      </c>
      <c r="H21" s="4">
        <v>154</v>
      </c>
      <c r="I21" s="24">
        <f t="shared" si="0"/>
        <v>71.29629629629629</v>
      </c>
      <c r="J21" s="4">
        <f t="shared" si="1"/>
        <v>62</v>
      </c>
      <c r="K21" s="25">
        <f t="shared" si="2"/>
        <v>28.703703703703702</v>
      </c>
    </row>
    <row r="22" spans="1:11" s="56" customFormat="1" ht="12.75">
      <c r="A22" s="1"/>
      <c r="B22" s="1"/>
      <c r="C22" s="32">
        <f aca="true" t="shared" si="3" ref="C22:K22">SUM(C4:C21)</f>
        <v>2415</v>
      </c>
      <c r="D22" s="32">
        <f t="shared" si="3"/>
        <v>717.5</v>
      </c>
      <c r="E22" s="33">
        <f t="shared" si="3"/>
        <v>166941</v>
      </c>
      <c r="F22" s="32">
        <f t="shared" si="3"/>
        <v>119563</v>
      </c>
      <c r="G22" s="33">
        <f t="shared" si="3"/>
        <v>52014</v>
      </c>
      <c r="H22" s="33">
        <f t="shared" si="3"/>
        <v>28411</v>
      </c>
      <c r="I22" s="34">
        <f t="shared" si="3"/>
        <v>1010.968013484997</v>
      </c>
      <c r="J22" s="33">
        <f t="shared" si="3"/>
        <v>23603</v>
      </c>
      <c r="K22" s="35">
        <f t="shared" si="3"/>
        <v>689.0319865150029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140625" style="52" customWidth="1"/>
    <col min="2" max="2" width="29.57421875" style="52" customWidth="1"/>
    <col min="3" max="4" width="13.00390625" style="53" customWidth="1"/>
    <col min="5" max="5" width="12.8515625" style="55" customWidth="1"/>
    <col min="6" max="6" width="14.00390625" style="55" customWidth="1"/>
    <col min="7" max="46" width="9.140625" style="52" customWidth="1"/>
    <col min="47" max="16384" width="9.140625" style="73" customWidth="1"/>
  </cols>
  <sheetData>
    <row r="1" spans="1:6" ht="12.75" customHeight="1">
      <c r="A1" s="80" t="s">
        <v>106</v>
      </c>
      <c r="B1" s="81"/>
      <c r="C1" s="81"/>
      <c r="D1" s="81"/>
      <c r="E1" s="81"/>
      <c r="F1" s="82"/>
    </row>
    <row r="2" spans="1:6" s="54" customFormat="1" ht="63.75">
      <c r="A2" s="5"/>
      <c r="B2" s="5"/>
      <c r="C2" s="67" t="s">
        <v>30</v>
      </c>
      <c r="D2" s="67" t="s">
        <v>82</v>
      </c>
      <c r="E2" s="67" t="s">
        <v>83</v>
      </c>
      <c r="F2" s="67" t="s">
        <v>84</v>
      </c>
    </row>
    <row r="3" spans="1:6" ht="12.75">
      <c r="A3" s="2">
        <v>1</v>
      </c>
      <c r="B3" s="26" t="s">
        <v>32</v>
      </c>
      <c r="C3" s="23">
        <v>117</v>
      </c>
      <c r="D3" s="23">
        <v>395</v>
      </c>
      <c r="E3" s="65">
        <v>5281</v>
      </c>
      <c r="F3" s="65">
        <v>45</v>
      </c>
    </row>
    <row r="4" spans="1:6" ht="12.75">
      <c r="A4" s="2">
        <v>2</v>
      </c>
      <c r="B4" s="26" t="s">
        <v>33</v>
      </c>
      <c r="C4" s="23">
        <v>127</v>
      </c>
      <c r="D4" s="23">
        <v>419</v>
      </c>
      <c r="E4" s="65">
        <v>5392</v>
      </c>
      <c r="F4" s="65">
        <v>42</v>
      </c>
    </row>
    <row r="5" spans="1:6" ht="12.75">
      <c r="A5" s="2">
        <v>3</v>
      </c>
      <c r="B5" s="26" t="s">
        <v>34</v>
      </c>
      <c r="C5" s="23">
        <v>154</v>
      </c>
      <c r="D5" s="23">
        <v>482</v>
      </c>
      <c r="E5" s="65">
        <v>3200</v>
      </c>
      <c r="F5" s="65">
        <v>21</v>
      </c>
    </row>
    <row r="6" spans="1:6" ht="12.75">
      <c r="A6" s="2">
        <v>4</v>
      </c>
      <c r="B6" s="26" t="s">
        <v>35</v>
      </c>
      <c r="C6" s="23">
        <v>117</v>
      </c>
      <c r="D6" s="23">
        <v>440</v>
      </c>
      <c r="E6" s="65">
        <v>3581</v>
      </c>
      <c r="F6" s="65">
        <v>31</v>
      </c>
    </row>
    <row r="7" spans="1:6" ht="12.75">
      <c r="A7" s="2">
        <v>5</v>
      </c>
      <c r="B7" s="26" t="s">
        <v>36</v>
      </c>
      <c r="C7" s="23">
        <v>128</v>
      </c>
      <c r="D7" s="23">
        <v>458</v>
      </c>
      <c r="E7" s="65">
        <v>2814</v>
      </c>
      <c r="F7" s="65">
        <v>22</v>
      </c>
    </row>
    <row r="8" spans="1:6" ht="12.75">
      <c r="A8" s="2">
        <v>6</v>
      </c>
      <c r="B8" s="26" t="s">
        <v>37</v>
      </c>
      <c r="C8" s="27">
        <v>40</v>
      </c>
      <c r="D8" s="27">
        <v>186</v>
      </c>
      <c r="E8" s="65">
        <v>1573</v>
      </c>
      <c r="F8" s="65">
        <v>39</v>
      </c>
    </row>
    <row r="9" spans="1:6" ht="12.75">
      <c r="A9" s="2"/>
      <c r="B9" s="26"/>
      <c r="C9" s="27"/>
      <c r="D9" s="27"/>
      <c r="E9" s="65"/>
      <c r="F9" s="65"/>
    </row>
    <row r="10" spans="1:6" ht="12.75">
      <c r="A10" s="2">
        <v>7</v>
      </c>
      <c r="B10" s="26" t="s">
        <v>62</v>
      </c>
      <c r="C10" s="23">
        <v>16</v>
      </c>
      <c r="D10" s="23">
        <v>13</v>
      </c>
      <c r="E10" s="65">
        <v>390</v>
      </c>
      <c r="F10" s="65">
        <v>24</v>
      </c>
    </row>
    <row r="11" spans="1:6" ht="12.75">
      <c r="A11" s="2">
        <v>8</v>
      </c>
      <c r="B11" s="26" t="s">
        <v>65</v>
      </c>
      <c r="C11" s="23">
        <v>13</v>
      </c>
      <c r="D11" s="23">
        <v>60</v>
      </c>
      <c r="E11" s="65">
        <v>525</v>
      </c>
      <c r="F11" s="65">
        <v>40</v>
      </c>
    </row>
    <row r="12" spans="1:6" ht="12.75">
      <c r="A12" s="2">
        <v>9</v>
      </c>
      <c r="B12" s="26" t="s">
        <v>64</v>
      </c>
      <c r="C12" s="23">
        <v>17</v>
      </c>
      <c r="D12" s="23">
        <v>64</v>
      </c>
      <c r="E12" s="65">
        <v>417</v>
      </c>
      <c r="F12" s="65">
        <v>25</v>
      </c>
    </row>
    <row r="13" spans="1:6" ht="12.75">
      <c r="A13" s="2">
        <v>10</v>
      </c>
      <c r="B13" s="26" t="s">
        <v>17</v>
      </c>
      <c r="C13" s="23">
        <v>24</v>
      </c>
      <c r="D13" s="23">
        <v>70</v>
      </c>
      <c r="E13" s="65">
        <v>403</v>
      </c>
      <c r="F13" s="65">
        <v>17</v>
      </c>
    </row>
    <row r="14" spans="1:6" ht="12.75">
      <c r="A14" s="2">
        <v>11</v>
      </c>
      <c r="B14" s="26" t="s">
        <v>18</v>
      </c>
      <c r="C14" s="23">
        <v>52</v>
      </c>
      <c r="D14" s="23">
        <v>96</v>
      </c>
      <c r="E14" s="65">
        <v>962</v>
      </c>
      <c r="F14" s="65">
        <v>18</v>
      </c>
    </row>
    <row r="15" spans="1:6" ht="12.75">
      <c r="A15" s="2">
        <v>12</v>
      </c>
      <c r="B15" s="26" t="s">
        <v>19</v>
      </c>
      <c r="C15" s="23">
        <v>33</v>
      </c>
      <c r="D15" s="23">
        <v>160</v>
      </c>
      <c r="E15" s="65">
        <v>872</v>
      </c>
      <c r="F15" s="65">
        <v>26</v>
      </c>
    </row>
    <row r="16" spans="1:6" ht="12.75">
      <c r="A16" s="2">
        <v>13</v>
      </c>
      <c r="B16" s="26" t="s">
        <v>20</v>
      </c>
      <c r="C16" s="23">
        <v>24</v>
      </c>
      <c r="D16" s="23">
        <v>135</v>
      </c>
      <c r="E16" s="65">
        <v>825</v>
      </c>
      <c r="F16" s="65">
        <v>34</v>
      </c>
    </row>
    <row r="17" spans="1:6" ht="12.75">
      <c r="A17" s="2">
        <v>14</v>
      </c>
      <c r="B17" s="26" t="s">
        <v>21</v>
      </c>
      <c r="C17" s="23">
        <v>19</v>
      </c>
      <c r="D17" s="23">
        <v>76</v>
      </c>
      <c r="E17" s="65">
        <v>455</v>
      </c>
      <c r="F17" s="65">
        <v>24</v>
      </c>
    </row>
    <row r="18" spans="1:6" ht="12.75">
      <c r="A18" s="2">
        <v>15</v>
      </c>
      <c r="B18" s="26" t="s">
        <v>22</v>
      </c>
      <c r="C18" s="23">
        <v>20</v>
      </c>
      <c r="D18" s="23">
        <v>58</v>
      </c>
      <c r="E18" s="65">
        <v>461</v>
      </c>
      <c r="F18" s="65">
        <f>E18/C18</f>
        <v>23.05</v>
      </c>
    </row>
    <row r="19" spans="1:6" ht="12.75">
      <c r="A19" s="2">
        <v>16</v>
      </c>
      <c r="B19" s="26" t="s">
        <v>23</v>
      </c>
      <c r="C19" s="23">
        <v>41</v>
      </c>
      <c r="D19" s="23">
        <v>78</v>
      </c>
      <c r="E19" s="65">
        <v>858</v>
      </c>
      <c r="F19" s="65">
        <v>21</v>
      </c>
    </row>
    <row r="20" spans="1:6" ht="12.75">
      <c r="A20" s="2">
        <v>17</v>
      </c>
      <c r="B20" s="26" t="s">
        <v>24</v>
      </c>
      <c r="C20" s="23">
        <v>7</v>
      </c>
      <c r="D20" s="23">
        <v>24</v>
      </c>
      <c r="E20" s="65">
        <v>154</v>
      </c>
      <c r="F20" s="65">
        <v>22</v>
      </c>
    </row>
    <row r="21" spans="1:6" s="56" customFormat="1" ht="12.75">
      <c r="A21" s="74"/>
      <c r="B21" s="74" t="s">
        <v>105</v>
      </c>
      <c r="C21" s="75">
        <f>SUM(C3:C20)</f>
        <v>949</v>
      </c>
      <c r="D21" s="75">
        <f>SUM(D3:D20)</f>
        <v>3214</v>
      </c>
      <c r="E21" s="76">
        <f>SUM(E3:E20)</f>
        <v>28163</v>
      </c>
      <c r="F21" s="76">
        <v>28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A1">
      <pane xSplit="3" topLeftCell="I1" activePane="topRight" state="frozen"/>
      <selection pane="topLeft" activeCell="A1" sqref="A1"/>
      <selection pane="topRight" activeCell="J25" sqref="J25"/>
    </sheetView>
  </sheetViews>
  <sheetFormatPr defaultColWidth="9.140625" defaultRowHeight="12.75"/>
  <cols>
    <col min="1" max="1" width="4.8515625" style="16" customWidth="1"/>
    <col min="2" max="2" width="32.00390625" style="16" customWidth="1"/>
    <col min="3" max="3" width="9.140625" style="17" customWidth="1"/>
    <col min="4" max="4" width="11.28125" style="17" customWidth="1"/>
    <col min="5" max="5" width="11.57421875" style="17" customWidth="1"/>
    <col min="6" max="7" width="9.140625" style="17" customWidth="1"/>
    <col min="8" max="8" width="10.28125" style="17" customWidth="1"/>
    <col min="9" max="26" width="9.140625" style="17" customWidth="1"/>
    <col min="27" max="16384" width="9.140625" style="16" customWidth="1"/>
  </cols>
  <sheetData>
    <row r="1" spans="1:26" ht="16.5" thickBot="1">
      <c r="A1" s="83" t="s">
        <v>108</v>
      </c>
      <c r="B1" s="83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</row>
    <row r="2" spans="1:27" ht="23.25" customHeight="1">
      <c r="A2" s="95" t="s">
        <v>67</v>
      </c>
      <c r="B2" s="95"/>
      <c r="C2" s="97" t="s">
        <v>41</v>
      </c>
      <c r="D2" s="86" t="s">
        <v>73</v>
      </c>
      <c r="E2" s="87"/>
      <c r="F2" s="87"/>
      <c r="G2" s="87"/>
      <c r="H2" s="87"/>
      <c r="I2" s="87"/>
      <c r="J2" s="87"/>
      <c r="K2" s="88"/>
      <c r="L2" s="89" t="s">
        <v>71</v>
      </c>
      <c r="M2" s="90"/>
      <c r="N2" s="90"/>
      <c r="O2" s="90"/>
      <c r="P2" s="90"/>
      <c r="Q2" s="90"/>
      <c r="R2" s="90"/>
      <c r="S2" s="90"/>
      <c r="T2" s="91"/>
      <c r="U2" s="92" t="s">
        <v>72</v>
      </c>
      <c r="V2" s="93"/>
      <c r="W2" s="93"/>
      <c r="X2" s="93"/>
      <c r="Y2" s="93"/>
      <c r="Z2" s="94"/>
      <c r="AA2" s="50"/>
    </row>
    <row r="3" spans="1:27" ht="48">
      <c r="A3" s="96"/>
      <c r="B3" s="96"/>
      <c r="C3" s="98"/>
      <c r="D3" s="43" t="s">
        <v>57</v>
      </c>
      <c r="E3" s="19" t="s">
        <v>76</v>
      </c>
      <c r="F3" s="19" t="s">
        <v>59</v>
      </c>
      <c r="G3" s="19" t="s">
        <v>58</v>
      </c>
      <c r="H3" s="19" t="s">
        <v>60</v>
      </c>
      <c r="I3" s="19" t="s">
        <v>61</v>
      </c>
      <c r="J3" s="18" t="s">
        <v>55</v>
      </c>
      <c r="K3" s="44" t="s">
        <v>56</v>
      </c>
      <c r="L3" s="48" t="s">
        <v>43</v>
      </c>
      <c r="M3" s="17" t="s">
        <v>44</v>
      </c>
      <c r="N3" s="17" t="s">
        <v>74</v>
      </c>
      <c r="O3" s="17" t="s">
        <v>75</v>
      </c>
      <c r="P3" s="17" t="s">
        <v>45</v>
      </c>
      <c r="Q3" s="17" t="s">
        <v>46</v>
      </c>
      <c r="R3" s="17" t="s">
        <v>47</v>
      </c>
      <c r="S3" s="17" t="s">
        <v>48</v>
      </c>
      <c r="T3" s="49" t="s">
        <v>49</v>
      </c>
      <c r="U3" s="48" t="s">
        <v>68</v>
      </c>
      <c r="V3" s="17" t="s">
        <v>50</v>
      </c>
      <c r="W3" s="17" t="s">
        <v>51</v>
      </c>
      <c r="X3" s="17" t="s">
        <v>52</v>
      </c>
      <c r="Y3" s="17" t="s">
        <v>53</v>
      </c>
      <c r="Z3" s="49" t="s">
        <v>54</v>
      </c>
      <c r="AA3" s="50"/>
    </row>
    <row r="4" spans="1:27" ht="12">
      <c r="A4" s="16">
        <v>1</v>
      </c>
      <c r="B4" s="16" t="s">
        <v>0</v>
      </c>
      <c r="C4" s="29">
        <v>17</v>
      </c>
      <c r="D4" s="45">
        <v>11</v>
      </c>
      <c r="E4" s="17">
        <v>1</v>
      </c>
      <c r="F4" s="17">
        <v>1</v>
      </c>
      <c r="G4" s="17">
        <v>2</v>
      </c>
      <c r="H4" s="17">
        <v>1</v>
      </c>
      <c r="I4" s="17">
        <v>1</v>
      </c>
      <c r="J4" s="17">
        <v>6</v>
      </c>
      <c r="K4" s="46">
        <v>11</v>
      </c>
      <c r="L4" s="45">
        <v>1</v>
      </c>
      <c r="N4" s="17">
        <v>2</v>
      </c>
      <c r="O4" s="17">
        <v>5</v>
      </c>
      <c r="Q4" s="17">
        <v>4</v>
      </c>
      <c r="R4" s="17">
        <v>3</v>
      </c>
      <c r="S4" s="17">
        <v>1</v>
      </c>
      <c r="T4" s="46">
        <v>1</v>
      </c>
      <c r="U4" s="45">
        <v>1</v>
      </c>
      <c r="W4" s="17">
        <v>4</v>
      </c>
      <c r="Z4" s="46">
        <v>12</v>
      </c>
      <c r="AA4" s="50"/>
    </row>
    <row r="5" spans="1:27" ht="12">
      <c r="A5" s="16">
        <v>2</v>
      </c>
      <c r="B5" s="16" t="s">
        <v>4</v>
      </c>
      <c r="C5" s="29">
        <v>13</v>
      </c>
      <c r="D5" s="45">
        <v>9</v>
      </c>
      <c r="E5" s="17">
        <v>1</v>
      </c>
      <c r="F5" s="17">
        <v>1</v>
      </c>
      <c r="G5" s="17">
        <v>1</v>
      </c>
      <c r="I5" s="17">
        <v>1</v>
      </c>
      <c r="J5" s="17">
        <v>3</v>
      </c>
      <c r="K5" s="46">
        <v>10</v>
      </c>
      <c r="L5" s="45">
        <v>1</v>
      </c>
      <c r="M5" s="17">
        <v>1</v>
      </c>
      <c r="N5" s="17">
        <v>1</v>
      </c>
      <c r="O5" s="17">
        <v>1</v>
      </c>
      <c r="P5" s="17">
        <v>1</v>
      </c>
      <c r="Q5" s="17">
        <v>6</v>
      </c>
      <c r="R5" s="17">
        <v>1</v>
      </c>
      <c r="T5" s="46">
        <v>1</v>
      </c>
      <c r="U5" s="45">
        <v>1</v>
      </c>
      <c r="W5" s="17">
        <v>1</v>
      </c>
      <c r="X5" s="17">
        <v>1</v>
      </c>
      <c r="Y5" s="17">
        <v>1</v>
      </c>
      <c r="Z5" s="46">
        <v>9</v>
      </c>
      <c r="AA5" s="50"/>
    </row>
    <row r="6" spans="1:27" ht="12">
      <c r="A6" s="16">
        <v>3</v>
      </c>
      <c r="B6" s="16" t="s">
        <v>3</v>
      </c>
      <c r="C6" s="29">
        <v>13</v>
      </c>
      <c r="D6" s="45">
        <v>11</v>
      </c>
      <c r="E6" s="17">
        <v>1</v>
      </c>
      <c r="F6" s="17">
        <v>1</v>
      </c>
      <c r="J6" s="17">
        <v>3</v>
      </c>
      <c r="K6" s="46">
        <v>10</v>
      </c>
      <c r="L6" s="45">
        <v>1</v>
      </c>
      <c r="M6" s="17">
        <v>2</v>
      </c>
      <c r="O6" s="17">
        <v>1</v>
      </c>
      <c r="P6" s="17">
        <v>1</v>
      </c>
      <c r="Q6" s="17">
        <v>4</v>
      </c>
      <c r="R6" s="17">
        <v>1</v>
      </c>
      <c r="S6" s="17">
        <v>2</v>
      </c>
      <c r="T6" s="46">
        <v>1</v>
      </c>
      <c r="U6" s="45">
        <v>1</v>
      </c>
      <c r="W6" s="17">
        <v>1</v>
      </c>
      <c r="X6" s="17">
        <v>1</v>
      </c>
      <c r="Z6" s="46">
        <v>10</v>
      </c>
      <c r="AA6" s="50"/>
    </row>
    <row r="7" spans="1:27" ht="12">
      <c r="A7" s="16">
        <v>4</v>
      </c>
      <c r="B7" s="16" t="s">
        <v>1</v>
      </c>
      <c r="C7" s="29">
        <v>13</v>
      </c>
      <c r="D7" s="45">
        <v>11</v>
      </c>
      <c r="E7" s="17">
        <v>1</v>
      </c>
      <c r="F7" s="17">
        <v>1</v>
      </c>
      <c r="J7" s="17">
        <v>1</v>
      </c>
      <c r="K7" s="46">
        <v>12</v>
      </c>
      <c r="L7" s="45"/>
      <c r="N7" s="17">
        <v>1</v>
      </c>
      <c r="P7" s="17">
        <v>1</v>
      </c>
      <c r="Q7" s="17">
        <v>5</v>
      </c>
      <c r="R7" s="17">
        <v>3</v>
      </c>
      <c r="S7" s="17">
        <v>1</v>
      </c>
      <c r="T7" s="46">
        <v>2</v>
      </c>
      <c r="U7" s="45"/>
      <c r="X7" s="17">
        <v>1</v>
      </c>
      <c r="Y7" s="17">
        <v>2</v>
      </c>
      <c r="Z7" s="46">
        <v>10</v>
      </c>
      <c r="AA7" s="50"/>
    </row>
    <row r="8" spans="1:27" ht="12">
      <c r="A8" s="16">
        <v>5</v>
      </c>
      <c r="B8" s="16" t="s">
        <v>2</v>
      </c>
      <c r="C8" s="29">
        <v>11</v>
      </c>
      <c r="D8" s="45">
        <v>9</v>
      </c>
      <c r="E8" s="17">
        <v>1</v>
      </c>
      <c r="F8" s="17">
        <v>1</v>
      </c>
      <c r="K8" s="46">
        <v>11</v>
      </c>
      <c r="L8" s="45"/>
      <c r="O8" s="17">
        <v>1</v>
      </c>
      <c r="P8" s="17">
        <v>3</v>
      </c>
      <c r="Q8" s="17">
        <v>4</v>
      </c>
      <c r="R8" s="17">
        <v>2</v>
      </c>
      <c r="S8" s="17">
        <v>1</v>
      </c>
      <c r="T8" s="46"/>
      <c r="U8" s="45"/>
      <c r="X8" s="17">
        <v>1</v>
      </c>
      <c r="Y8" s="17">
        <v>1</v>
      </c>
      <c r="Z8" s="46">
        <v>9</v>
      </c>
      <c r="AA8" s="50"/>
    </row>
    <row r="9" spans="1:27" ht="12">
      <c r="A9" s="16">
        <v>6</v>
      </c>
      <c r="B9" s="16" t="s">
        <v>5</v>
      </c>
      <c r="C9" s="29">
        <v>5</v>
      </c>
      <c r="D9" s="45">
        <v>3</v>
      </c>
      <c r="F9" s="17">
        <v>1</v>
      </c>
      <c r="G9" s="17">
        <v>1</v>
      </c>
      <c r="J9" s="17">
        <v>4</v>
      </c>
      <c r="K9" s="46">
        <v>1</v>
      </c>
      <c r="L9" s="45"/>
      <c r="P9" s="17">
        <v>2</v>
      </c>
      <c r="Q9" s="17">
        <v>2</v>
      </c>
      <c r="T9" s="46"/>
      <c r="U9" s="45"/>
      <c r="Z9" s="46">
        <v>5</v>
      </c>
      <c r="AA9" s="50"/>
    </row>
    <row r="10" spans="2:27" ht="12">
      <c r="B10" s="57" t="s">
        <v>77</v>
      </c>
      <c r="C10" s="58">
        <f aca="true" t="shared" si="0" ref="C10:Z10">SUM(C4:C9)</f>
        <v>72</v>
      </c>
      <c r="D10" s="59">
        <f t="shared" si="0"/>
        <v>54</v>
      </c>
      <c r="E10" s="60">
        <f t="shared" si="0"/>
        <v>5</v>
      </c>
      <c r="F10" s="60">
        <f t="shared" si="0"/>
        <v>6</v>
      </c>
      <c r="G10" s="60">
        <f t="shared" si="0"/>
        <v>4</v>
      </c>
      <c r="H10" s="60">
        <f t="shared" si="0"/>
        <v>1</v>
      </c>
      <c r="I10" s="60">
        <f t="shared" si="0"/>
        <v>2</v>
      </c>
      <c r="J10" s="60">
        <f t="shared" si="0"/>
        <v>17</v>
      </c>
      <c r="K10" s="61">
        <f t="shared" si="0"/>
        <v>55</v>
      </c>
      <c r="L10" s="59">
        <f t="shared" si="0"/>
        <v>3</v>
      </c>
      <c r="M10" s="60">
        <f t="shared" si="0"/>
        <v>3</v>
      </c>
      <c r="N10" s="60">
        <f t="shared" si="0"/>
        <v>4</v>
      </c>
      <c r="O10" s="60">
        <f t="shared" si="0"/>
        <v>8</v>
      </c>
      <c r="P10" s="60">
        <f t="shared" si="0"/>
        <v>8</v>
      </c>
      <c r="Q10" s="60">
        <f t="shared" si="0"/>
        <v>25</v>
      </c>
      <c r="R10" s="60">
        <f t="shared" si="0"/>
        <v>10</v>
      </c>
      <c r="S10" s="60">
        <f t="shared" si="0"/>
        <v>5</v>
      </c>
      <c r="T10" s="61">
        <f t="shared" si="0"/>
        <v>5</v>
      </c>
      <c r="U10" s="59">
        <f t="shared" si="0"/>
        <v>3</v>
      </c>
      <c r="V10" s="60">
        <f t="shared" si="0"/>
        <v>0</v>
      </c>
      <c r="W10" s="60">
        <f t="shared" si="0"/>
        <v>6</v>
      </c>
      <c r="X10" s="60">
        <f t="shared" si="0"/>
        <v>4</v>
      </c>
      <c r="Y10" s="60">
        <f t="shared" si="0"/>
        <v>4</v>
      </c>
      <c r="Z10" s="61">
        <f t="shared" si="0"/>
        <v>55</v>
      </c>
      <c r="AA10" s="50"/>
    </row>
    <row r="11" spans="1:27" ht="12">
      <c r="A11" s="16">
        <v>7</v>
      </c>
      <c r="B11" s="16" t="s">
        <v>62</v>
      </c>
      <c r="C11" s="29">
        <v>2</v>
      </c>
      <c r="D11" s="45">
        <v>2</v>
      </c>
      <c r="K11" s="46">
        <v>2</v>
      </c>
      <c r="L11" s="45">
        <v>1</v>
      </c>
      <c r="R11" s="17">
        <v>1</v>
      </c>
      <c r="T11" s="46"/>
      <c r="U11" s="45">
        <v>1</v>
      </c>
      <c r="Z11" s="46">
        <v>1</v>
      </c>
      <c r="AA11" s="50"/>
    </row>
    <row r="12" spans="1:27" ht="12">
      <c r="A12" s="16">
        <v>8</v>
      </c>
      <c r="B12" s="16" t="s">
        <v>65</v>
      </c>
      <c r="C12" s="29">
        <v>2</v>
      </c>
      <c r="D12" s="45">
        <v>1</v>
      </c>
      <c r="E12" s="17">
        <v>1</v>
      </c>
      <c r="K12" s="46">
        <v>2</v>
      </c>
      <c r="L12" s="45"/>
      <c r="S12" s="17">
        <v>1</v>
      </c>
      <c r="T12" s="46">
        <v>1</v>
      </c>
      <c r="U12" s="45"/>
      <c r="Z12" s="46">
        <v>2</v>
      </c>
      <c r="AA12" s="50"/>
    </row>
    <row r="13" spans="1:27" ht="12">
      <c r="A13" s="16">
        <v>9</v>
      </c>
      <c r="B13" s="16" t="s">
        <v>66</v>
      </c>
      <c r="C13" s="29">
        <v>4</v>
      </c>
      <c r="D13" s="45">
        <v>3</v>
      </c>
      <c r="E13" s="17">
        <v>1</v>
      </c>
      <c r="K13" s="46">
        <v>4</v>
      </c>
      <c r="L13" s="45"/>
      <c r="Q13" s="17">
        <v>1</v>
      </c>
      <c r="R13" s="17">
        <v>3</v>
      </c>
      <c r="T13" s="46"/>
      <c r="U13" s="45"/>
      <c r="Z13" s="46">
        <v>4</v>
      </c>
      <c r="AA13" s="50"/>
    </row>
    <row r="14" spans="1:27" ht="12">
      <c r="A14" s="16">
        <v>10</v>
      </c>
      <c r="B14" s="16" t="s">
        <v>17</v>
      </c>
      <c r="C14" s="29">
        <v>4</v>
      </c>
      <c r="D14" s="45">
        <v>3</v>
      </c>
      <c r="E14" s="17">
        <v>1</v>
      </c>
      <c r="J14" s="17">
        <v>1</v>
      </c>
      <c r="K14" s="46">
        <v>3</v>
      </c>
      <c r="L14" s="45"/>
      <c r="P14" s="17">
        <v>2</v>
      </c>
      <c r="Q14" s="17">
        <v>2</v>
      </c>
      <c r="T14" s="46"/>
      <c r="U14" s="45"/>
      <c r="Y14" s="17">
        <v>1</v>
      </c>
      <c r="Z14" s="46">
        <v>3</v>
      </c>
      <c r="AA14" s="50"/>
    </row>
    <row r="15" spans="1:27" ht="12">
      <c r="A15" s="16">
        <v>11</v>
      </c>
      <c r="B15" s="16" t="s">
        <v>18</v>
      </c>
      <c r="C15" s="29">
        <v>5</v>
      </c>
      <c r="D15" s="45">
        <v>4</v>
      </c>
      <c r="E15" s="17">
        <v>1</v>
      </c>
      <c r="J15" s="17">
        <v>2</v>
      </c>
      <c r="K15" s="46">
        <v>3</v>
      </c>
      <c r="L15" s="45"/>
      <c r="P15" s="17">
        <v>1</v>
      </c>
      <c r="Q15" s="17">
        <v>1</v>
      </c>
      <c r="R15" s="17">
        <v>1</v>
      </c>
      <c r="S15" s="17">
        <v>1</v>
      </c>
      <c r="T15" s="46">
        <v>1</v>
      </c>
      <c r="U15" s="45"/>
      <c r="W15" s="17">
        <v>1</v>
      </c>
      <c r="X15" s="17">
        <v>1</v>
      </c>
      <c r="Z15" s="46">
        <v>3</v>
      </c>
      <c r="AA15" s="50"/>
    </row>
    <row r="16" spans="1:27" ht="12">
      <c r="A16" s="16">
        <v>12</v>
      </c>
      <c r="B16" s="16" t="s">
        <v>19</v>
      </c>
      <c r="C16" s="29">
        <v>7</v>
      </c>
      <c r="D16" s="45">
        <v>6</v>
      </c>
      <c r="E16" s="17">
        <v>1</v>
      </c>
      <c r="K16" s="46">
        <v>7</v>
      </c>
      <c r="L16" s="45"/>
      <c r="O16" s="17">
        <v>1</v>
      </c>
      <c r="Q16" s="17">
        <v>3</v>
      </c>
      <c r="R16" s="17">
        <v>1</v>
      </c>
      <c r="S16" s="17">
        <v>1</v>
      </c>
      <c r="T16" s="46">
        <v>1</v>
      </c>
      <c r="U16" s="45"/>
      <c r="W16" s="17">
        <v>1</v>
      </c>
      <c r="Z16" s="46">
        <v>6</v>
      </c>
      <c r="AA16" s="50"/>
    </row>
    <row r="17" spans="1:27" ht="12">
      <c r="A17" s="16">
        <v>13</v>
      </c>
      <c r="B17" s="16" t="s">
        <v>20</v>
      </c>
      <c r="C17" s="29">
        <v>4</v>
      </c>
      <c r="D17" s="45">
        <v>2</v>
      </c>
      <c r="E17" s="17">
        <v>1</v>
      </c>
      <c r="F17" s="17">
        <v>1</v>
      </c>
      <c r="K17" s="46">
        <v>4</v>
      </c>
      <c r="L17" s="45"/>
      <c r="P17" s="17">
        <v>1</v>
      </c>
      <c r="R17" s="17">
        <v>1</v>
      </c>
      <c r="S17" s="17">
        <v>1</v>
      </c>
      <c r="T17" s="46">
        <v>1</v>
      </c>
      <c r="U17" s="45"/>
      <c r="Y17" s="17">
        <v>1</v>
      </c>
      <c r="Z17" s="46">
        <v>3</v>
      </c>
      <c r="AA17" s="50"/>
    </row>
    <row r="18" spans="1:27" ht="12">
      <c r="A18" s="16">
        <v>14</v>
      </c>
      <c r="B18" s="16" t="s">
        <v>21</v>
      </c>
      <c r="C18" s="29">
        <v>3</v>
      </c>
      <c r="D18" s="45">
        <v>2</v>
      </c>
      <c r="E18" s="17">
        <v>1</v>
      </c>
      <c r="K18" s="46">
        <v>3</v>
      </c>
      <c r="L18" s="45"/>
      <c r="S18" s="17">
        <v>1</v>
      </c>
      <c r="T18" s="46">
        <v>2</v>
      </c>
      <c r="U18" s="45"/>
      <c r="Z18" s="46">
        <v>3</v>
      </c>
      <c r="AA18" s="50"/>
    </row>
    <row r="19" spans="1:27" ht="12">
      <c r="A19" s="16">
        <v>15</v>
      </c>
      <c r="B19" s="16" t="s">
        <v>22</v>
      </c>
      <c r="C19" s="29">
        <v>3</v>
      </c>
      <c r="D19" s="45">
        <v>1</v>
      </c>
      <c r="E19" s="17">
        <v>1</v>
      </c>
      <c r="F19" s="17">
        <v>1</v>
      </c>
      <c r="J19" s="17">
        <v>1</v>
      </c>
      <c r="K19" s="46">
        <v>2</v>
      </c>
      <c r="L19" s="45"/>
      <c r="Q19" s="17">
        <v>2</v>
      </c>
      <c r="S19" s="17">
        <v>1</v>
      </c>
      <c r="T19" s="46"/>
      <c r="U19" s="45"/>
      <c r="Z19" s="46">
        <v>3</v>
      </c>
      <c r="AA19" s="50"/>
    </row>
    <row r="20" spans="1:27" ht="12">
      <c r="A20" s="16">
        <v>16</v>
      </c>
      <c r="B20" s="16" t="s">
        <v>23</v>
      </c>
      <c r="C20" s="29">
        <v>5</v>
      </c>
      <c r="D20" s="45">
        <v>5</v>
      </c>
      <c r="K20" s="46">
        <v>5</v>
      </c>
      <c r="L20" s="45">
        <v>1</v>
      </c>
      <c r="O20" s="17">
        <v>1</v>
      </c>
      <c r="P20" s="17">
        <v>1</v>
      </c>
      <c r="R20" s="17">
        <v>1</v>
      </c>
      <c r="S20" s="17">
        <v>1</v>
      </c>
      <c r="T20" s="46"/>
      <c r="U20" s="45">
        <v>1</v>
      </c>
      <c r="Y20" s="17">
        <v>1</v>
      </c>
      <c r="Z20" s="46">
        <v>3</v>
      </c>
      <c r="AA20" s="50"/>
    </row>
    <row r="21" spans="1:27" ht="12">
      <c r="A21" s="16">
        <v>17</v>
      </c>
      <c r="B21" s="16" t="s">
        <v>24</v>
      </c>
      <c r="C21" s="29">
        <v>4</v>
      </c>
      <c r="D21" s="45">
        <v>4</v>
      </c>
      <c r="K21" s="46">
        <v>4</v>
      </c>
      <c r="L21" s="45"/>
      <c r="Q21" s="17">
        <v>1</v>
      </c>
      <c r="R21" s="17">
        <v>2</v>
      </c>
      <c r="S21" s="17">
        <v>1</v>
      </c>
      <c r="T21" s="46"/>
      <c r="U21" s="45"/>
      <c r="Z21" s="46">
        <v>4</v>
      </c>
      <c r="AA21" s="50"/>
    </row>
    <row r="22" spans="2:27" ht="12">
      <c r="B22" s="57" t="s">
        <v>78</v>
      </c>
      <c r="C22" s="58">
        <f>SUM(C11:C21)</f>
        <v>43</v>
      </c>
      <c r="D22" s="59">
        <f>SUM(D11:D21)</f>
        <v>33</v>
      </c>
      <c r="E22" s="60">
        <f>SUM(E11:E21)</f>
        <v>8</v>
      </c>
      <c r="F22" s="60">
        <f>SUM(F11:F21)</f>
        <v>2</v>
      </c>
      <c r="G22" s="60">
        <v>0</v>
      </c>
      <c r="H22" s="60">
        <v>0</v>
      </c>
      <c r="I22" s="60">
        <v>0</v>
      </c>
      <c r="J22" s="60">
        <f>SUM(J11:J21)</f>
        <v>4</v>
      </c>
      <c r="K22" s="61">
        <f>SUM(K11:K21)</f>
        <v>39</v>
      </c>
      <c r="L22" s="59">
        <f>SUM(L11:L21)</f>
        <v>2</v>
      </c>
      <c r="M22" s="60">
        <v>0</v>
      </c>
      <c r="N22" s="60">
        <f aca="true" t="shared" si="1" ref="N22:U22">SUM(N11:N21)</f>
        <v>0</v>
      </c>
      <c r="O22" s="60">
        <f t="shared" si="1"/>
        <v>2</v>
      </c>
      <c r="P22" s="60">
        <f t="shared" si="1"/>
        <v>5</v>
      </c>
      <c r="Q22" s="60">
        <f t="shared" si="1"/>
        <v>10</v>
      </c>
      <c r="R22" s="60">
        <f t="shared" si="1"/>
        <v>10</v>
      </c>
      <c r="S22" s="60">
        <f t="shared" si="1"/>
        <v>8</v>
      </c>
      <c r="T22" s="61">
        <f t="shared" si="1"/>
        <v>6</v>
      </c>
      <c r="U22" s="59">
        <f t="shared" si="1"/>
        <v>2</v>
      </c>
      <c r="V22" s="60">
        <v>0</v>
      </c>
      <c r="W22" s="60">
        <f>SUM(W11:W21)</f>
        <v>2</v>
      </c>
      <c r="X22" s="60">
        <f>SUM(X11:X21)</f>
        <v>1</v>
      </c>
      <c r="Y22" s="60">
        <f>SUM(Y11:Y21)</f>
        <v>3</v>
      </c>
      <c r="Z22" s="61">
        <f>SUM(Z11:Z21)</f>
        <v>35</v>
      </c>
      <c r="AA22" s="50"/>
    </row>
    <row r="23" spans="2:27" s="47" customFormat="1" ht="12">
      <c r="B23" s="62" t="s">
        <v>42</v>
      </c>
      <c r="C23" s="63">
        <f aca="true" t="shared" si="2" ref="C23:Z23">C10+C22</f>
        <v>115</v>
      </c>
      <c r="D23" s="63">
        <f t="shared" si="2"/>
        <v>87</v>
      </c>
      <c r="E23" s="63">
        <f t="shared" si="2"/>
        <v>13</v>
      </c>
      <c r="F23" s="63">
        <f t="shared" si="2"/>
        <v>8</v>
      </c>
      <c r="G23" s="63">
        <f t="shared" si="2"/>
        <v>4</v>
      </c>
      <c r="H23" s="63">
        <f t="shared" si="2"/>
        <v>1</v>
      </c>
      <c r="I23" s="63">
        <f t="shared" si="2"/>
        <v>2</v>
      </c>
      <c r="J23" s="63">
        <f t="shared" si="2"/>
        <v>21</v>
      </c>
      <c r="K23" s="63">
        <f t="shared" si="2"/>
        <v>94</v>
      </c>
      <c r="L23" s="63">
        <f t="shared" si="2"/>
        <v>5</v>
      </c>
      <c r="M23" s="63">
        <f t="shared" si="2"/>
        <v>3</v>
      </c>
      <c r="N23" s="63">
        <f t="shared" si="2"/>
        <v>4</v>
      </c>
      <c r="O23" s="63">
        <f t="shared" si="2"/>
        <v>10</v>
      </c>
      <c r="P23" s="63">
        <f t="shared" si="2"/>
        <v>13</v>
      </c>
      <c r="Q23" s="63">
        <f t="shared" si="2"/>
        <v>35</v>
      </c>
      <c r="R23" s="63">
        <f t="shared" si="2"/>
        <v>20</v>
      </c>
      <c r="S23" s="63">
        <f t="shared" si="2"/>
        <v>13</v>
      </c>
      <c r="T23" s="63">
        <f t="shared" si="2"/>
        <v>11</v>
      </c>
      <c r="U23" s="63">
        <f t="shared" si="2"/>
        <v>5</v>
      </c>
      <c r="V23" s="63">
        <f t="shared" si="2"/>
        <v>0</v>
      </c>
      <c r="W23" s="63">
        <f t="shared" si="2"/>
        <v>8</v>
      </c>
      <c r="X23" s="63">
        <f t="shared" si="2"/>
        <v>5</v>
      </c>
      <c r="Y23" s="63">
        <f t="shared" si="2"/>
        <v>7</v>
      </c>
      <c r="Z23" s="63">
        <f t="shared" si="2"/>
        <v>90</v>
      </c>
      <c r="AA23" s="51"/>
    </row>
    <row r="24" spans="4:26" ht="12"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</sheetData>
  <sheetProtection/>
  <mergeCells count="7">
    <mergeCell ref="A1:Z1"/>
    <mergeCell ref="D2:K2"/>
    <mergeCell ref="L2:T2"/>
    <mergeCell ref="U2:Z2"/>
    <mergeCell ref="B2:B3"/>
    <mergeCell ref="A2:A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2018-01-19T05:23:53Z</cp:lastPrinted>
  <dcterms:created xsi:type="dcterms:W3CDTF">1996-10-08T23:32:33Z</dcterms:created>
  <dcterms:modified xsi:type="dcterms:W3CDTF">2021-09-09T11:14:19Z</dcterms:modified>
  <cp:category/>
  <cp:version/>
  <cp:contentType/>
  <cp:contentStatus/>
</cp:coreProperties>
</file>