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<sst xmlns="http://schemas.openxmlformats.org/spreadsheetml/2006/main" count="542" uniqueCount="67">
  <si>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</si>
  <si>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</si>
  <si>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</si>
  <si>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</si>
  <si>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</si>
  <si>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</si>
  <si>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</si>
  <si>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</si>
  <si>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</si>
  <si>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</si>
  <si>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</si>
  <si>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</si>
  <si>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</si>
  <si>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</si>
  <si>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</si>
  <si>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</si>
  <si>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</si>
  <si>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</si>
  <si>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</si>
  <si>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</si>
  <si>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</si>
  <si>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</si>
  <si>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</si>
  <si>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</si>
  <si>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</si>
  <si>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</si>
  <si>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</si>
  <si>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</si>
  <si>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</si>
  <si>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</si>
  <si>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</si>
  <si>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</si>
  <si>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</si>
  <si>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</si>
  <si>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</si>
  <si>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</si>
  <si>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</si>
  <si>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</si>
  <si>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</si>
  <si>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</si>
  <si>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</si>
  <si>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</si>
  <si>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</si>
  <si>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</si>
  <si>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</si>
  <si>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</si>
  <si>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</si>
  <si>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</si>
  <si>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</si>
  <si>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</si>
  <si>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</si>
  <si>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</si>
  <si>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</si>
  <si>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</si>
  <si>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1.</t>
  </si>
  <si>
    <t>Н.В. Минина</t>
  </si>
  <si>
    <t>2.</t>
  </si>
  <si>
    <t>Соглашение № 13-1/22 от 08.07.2022</t>
  </si>
  <si>
    <t>Министерство финансов республики Карелия</t>
  </si>
  <si>
    <t>А.В. Зубов</t>
  </si>
  <si>
    <t>Соглашение № 13-1/21 от 17.09.2021</t>
  </si>
  <si>
    <t>Объем муниципального долга на 01.01.2023</t>
  </si>
  <si>
    <t>Глава Пудожского муниципального района</t>
  </si>
  <si>
    <t>/__________/</t>
  </si>
  <si>
    <t>на 01.02.2023 года</t>
  </si>
  <si>
    <t>Объем задолженности по процентам на 01.02.2023</t>
  </si>
  <si>
    <t>Объем муниципального долга на 01.02.2023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</si>
</sst>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1">
      <selection activeCell="F21" sqref="F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21" t="s">
        <v>49</v>
      </c>
      <c r="S1" s="121"/>
      <c r="T1" s="121"/>
    </row>
    <row r="2" spans="18:20" ht="26.25" customHeight="1">
      <c r="R2" s="121"/>
      <c r="S2" s="121"/>
      <c r="T2" s="121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64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2"/>
      <c r="H7" s="122"/>
      <c r="I7" s="122"/>
      <c r="J7" s="122"/>
      <c r="K7" s="122"/>
      <c r="L7" s="122"/>
      <c r="M7" s="122"/>
      <c r="N7" s="122"/>
      <c r="O7" s="9"/>
      <c r="P7" s="9"/>
    </row>
    <row r="8" ht="5.25" customHeight="1"/>
    <row r="9" ht="15" customHeight="1"/>
    <row r="10" spans="1:20" ht="52.5" customHeight="1">
      <c r="A10" s="129" t="s">
        <v>0</v>
      </c>
      <c r="B10" s="116" t="s">
        <v>13</v>
      </c>
      <c r="C10" s="116" t="s">
        <v>3</v>
      </c>
      <c r="D10" s="116" t="s">
        <v>9</v>
      </c>
      <c r="E10" s="116" t="s">
        <v>14</v>
      </c>
      <c r="F10" s="116" t="s">
        <v>11</v>
      </c>
      <c r="G10" s="116" t="s">
        <v>10</v>
      </c>
      <c r="H10" s="116" t="s">
        <v>6</v>
      </c>
      <c r="I10" s="116" t="s">
        <v>12</v>
      </c>
      <c r="J10" s="116" t="s">
        <v>61</v>
      </c>
      <c r="K10" s="116" t="s">
        <v>24</v>
      </c>
      <c r="L10" s="116" t="s">
        <v>25</v>
      </c>
      <c r="M10" s="116" t="s">
        <v>26</v>
      </c>
      <c r="N10" s="116" t="s">
        <v>27</v>
      </c>
      <c r="O10" s="124" t="s">
        <v>66</v>
      </c>
      <c r="P10" s="125"/>
      <c r="Q10" s="116" t="s">
        <v>15</v>
      </c>
      <c r="R10" s="116" t="s">
        <v>16</v>
      </c>
      <c r="S10" s="116" t="s">
        <v>8</v>
      </c>
      <c r="T10" s="135" t="s">
        <v>65</v>
      </c>
    </row>
    <row r="11" spans="1:20" s="13" customFormat="1" ht="94.5" customHeight="1">
      <c r="A11" s="129"/>
      <c r="B11" s="117"/>
      <c r="C11" s="117"/>
      <c r="D11" s="117"/>
      <c r="E11" s="123"/>
      <c r="F11" s="123"/>
      <c r="G11" s="117"/>
      <c r="H11" s="117"/>
      <c r="I11" s="117"/>
      <c r="J11" s="117"/>
      <c r="K11" s="117"/>
      <c r="L11" s="117"/>
      <c r="M11" s="117"/>
      <c r="N11" s="117"/>
      <c r="O11" s="40" t="s">
        <v>4</v>
      </c>
      <c r="P11" s="40" t="s">
        <v>5</v>
      </c>
      <c r="Q11" s="117"/>
      <c r="R11" s="117"/>
      <c r="S11" s="117"/>
      <c r="T11" s="13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6" t="s">
        <v>17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8" t="s">
        <v>18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40"/>
    </row>
    <row r="17" spans="1:20" s="3" customFormat="1" ht="57.75" customHeight="1">
      <c r="A17" s="100" t="s">
        <v>54</v>
      </c>
      <c r="B17" s="101" t="s">
        <v>60</v>
      </c>
      <c r="C17" s="102" t="s">
        <v>58</v>
      </c>
      <c r="D17" s="103">
        <v>31384600</v>
      </c>
      <c r="E17" s="104" t="s">
        <v>36</v>
      </c>
      <c r="F17" s="105">
        <f>O17</f>
        <v>24584500</v>
      </c>
      <c r="G17" s="113">
        <v>46265</v>
      </c>
      <c r="H17" s="106" t="s">
        <v>37</v>
      </c>
      <c r="I17" s="114">
        <v>0.1</v>
      </c>
      <c r="J17" s="107">
        <v>25107600</v>
      </c>
      <c r="K17" s="108"/>
      <c r="L17" s="109"/>
      <c r="M17" s="108">
        <v>44942</v>
      </c>
      <c r="N17" s="110">
        <f>523100</f>
        <v>523100</v>
      </c>
      <c r="O17" s="109">
        <f>J17+L17-N17</f>
        <v>24584500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59.25" customHeight="1">
      <c r="A20" s="47" t="s">
        <v>56</v>
      </c>
      <c r="B20" s="101" t="s">
        <v>57</v>
      </c>
      <c r="C20" s="102" t="s">
        <v>58</v>
      </c>
      <c r="D20" s="57">
        <v>35142400</v>
      </c>
      <c r="E20" s="104" t="s">
        <v>36</v>
      </c>
      <c r="F20" s="52">
        <f>O20</f>
        <v>34942400</v>
      </c>
      <c r="G20" s="68">
        <v>46563</v>
      </c>
      <c r="H20" s="106" t="s">
        <v>37</v>
      </c>
      <c r="I20" s="112">
        <v>0.1</v>
      </c>
      <c r="J20" s="57">
        <v>35142400</v>
      </c>
      <c r="K20" s="68"/>
      <c r="L20" s="57"/>
      <c r="M20" s="63">
        <v>44942</v>
      </c>
      <c r="N20" s="57">
        <f>200000</f>
        <v>200000</v>
      </c>
      <c r="O20" s="109">
        <f>J20+L20-N20</f>
        <v>34942400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59526900</v>
      </c>
      <c r="G21" s="24" t="s">
        <v>7</v>
      </c>
      <c r="H21" s="24" t="s">
        <v>7</v>
      </c>
      <c r="I21" s="24" t="s">
        <v>7</v>
      </c>
      <c r="J21" s="56">
        <f>SUM(J17:J20)</f>
        <v>60250000</v>
      </c>
      <c r="K21" s="24" t="s">
        <v>7</v>
      </c>
      <c r="L21" s="57"/>
      <c r="M21" s="24" t="s">
        <v>7</v>
      </c>
      <c r="N21" s="52">
        <f>SUM(N17:N20)</f>
        <v>723100</v>
      </c>
      <c r="O21" s="52">
        <f>SUM(O17+O20)</f>
        <v>59526900</v>
      </c>
      <c r="P21" s="28">
        <f aca="true" t="shared" si="0" ref="N21:T21">SUM(P17:P19)</f>
        <v>0</v>
      </c>
      <c r="Q21" s="28">
        <f t="shared" si="0"/>
        <v>0</v>
      </c>
      <c r="R21" s="28">
        <f t="shared" si="0"/>
        <v>0</v>
      </c>
      <c r="S21" s="28">
        <f t="shared" si="0"/>
        <v>0</v>
      </c>
      <c r="T21" s="28">
        <f t="shared" si="0"/>
        <v>0</v>
      </c>
    </row>
    <row r="22" spans="1:20" s="3" customFormat="1" ht="31.5" customHeight="1">
      <c r="A22" s="132" t="s">
        <v>19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26.25" customHeight="1">
      <c r="A28" s="75"/>
      <c r="B28" s="22"/>
      <c r="C28" s="23"/>
      <c r="D28" s="60"/>
      <c r="E28" s="24"/>
      <c r="F28" s="99"/>
      <c r="G28" s="61"/>
      <c r="H28" s="54"/>
      <c r="I28" s="28"/>
      <c r="J28" s="64"/>
      <c r="K28" s="78"/>
      <c r="L28" s="82"/>
      <c r="M28" s="78"/>
      <c r="N28" s="83"/>
      <c r="O28" s="58"/>
      <c r="P28" s="29"/>
      <c r="Q28" s="29"/>
      <c r="R28" s="76"/>
      <c r="S28" s="76"/>
      <c r="T28" s="59"/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0</v>
      </c>
      <c r="E29" s="98" t="s">
        <v>7</v>
      </c>
      <c r="F29" s="74">
        <f>O29</f>
        <v>0</v>
      </c>
      <c r="G29" s="24" t="s">
        <v>7</v>
      </c>
      <c r="H29" s="24" t="s">
        <v>7</v>
      </c>
      <c r="I29" s="24" t="s">
        <v>7</v>
      </c>
      <c r="J29" s="64">
        <f>SUM(J23:J28)</f>
        <v>0</v>
      </c>
      <c r="K29" s="60" t="s">
        <v>7</v>
      </c>
      <c r="L29" s="64">
        <f>SUM(L23:L28)</f>
        <v>0</v>
      </c>
      <c r="M29" s="60" t="s">
        <v>7</v>
      </c>
      <c r="N29" s="57">
        <f>SUM(N23:N28)</f>
        <v>0</v>
      </c>
      <c r="O29" s="57">
        <f aca="true" t="shared" si="1" ref="O29:T29">SUM(O23:O28)</f>
        <v>0</v>
      </c>
      <c r="P29" s="57">
        <f t="shared" si="1"/>
        <v>0</v>
      </c>
      <c r="Q29" s="57">
        <f t="shared" si="1"/>
        <v>0</v>
      </c>
      <c r="R29" s="57"/>
      <c r="S29" s="57">
        <f t="shared" si="1"/>
        <v>0</v>
      </c>
      <c r="T29" s="57">
        <f t="shared" si="1"/>
        <v>0</v>
      </c>
    </row>
    <row r="30" spans="1:20" s="3" customFormat="1" ht="18.75" customHeight="1">
      <c r="A30" s="132" t="s">
        <v>20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4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32" t="s">
        <v>28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4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18" t="s">
        <v>33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20"/>
    </row>
    <row r="37" spans="1:20" s="19" customFormat="1" ht="21.75" customHeight="1">
      <c r="A37" s="41"/>
      <c r="B37" s="41"/>
      <c r="C37" s="24" t="s">
        <v>7</v>
      </c>
      <c r="D37" s="60">
        <f>D17+D20+D28</f>
        <v>66527000</v>
      </c>
      <c r="E37" s="24" t="s">
        <v>7</v>
      </c>
      <c r="F37" s="60">
        <f>F21+F29</f>
        <v>59526900</v>
      </c>
      <c r="G37" s="60" t="s">
        <v>7</v>
      </c>
      <c r="H37" s="60" t="s">
        <v>7</v>
      </c>
      <c r="I37" s="60" t="s">
        <v>7</v>
      </c>
      <c r="J37" s="64">
        <f>J21+J29</f>
        <v>60250000</v>
      </c>
      <c r="K37" s="60" t="s">
        <v>7</v>
      </c>
      <c r="L37" s="57">
        <f>L21+L29</f>
        <v>0</v>
      </c>
      <c r="M37" s="60" t="s">
        <v>7</v>
      </c>
      <c r="N37" s="66">
        <f>N21+N29</f>
        <v>723100</v>
      </c>
      <c r="O37" s="66">
        <f>O21+O29</f>
        <v>59526900</v>
      </c>
      <c r="P37" s="66">
        <f aca="true" t="shared" si="2" ref="O37:T37">P21+P29</f>
        <v>0</v>
      </c>
      <c r="Q37" s="66">
        <f t="shared" si="2"/>
        <v>0</v>
      </c>
      <c r="R37" s="66">
        <f>R21+R29</f>
        <v>0</v>
      </c>
      <c r="S37" s="66">
        <f t="shared" si="2"/>
        <v>0</v>
      </c>
      <c r="T37" s="66">
        <f t="shared" si="2"/>
        <v>0</v>
      </c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2:11" ht="18.75">
      <c r="B40" s="86"/>
      <c r="C40" s="86"/>
      <c r="D40" s="87"/>
      <c r="E40" s="88"/>
      <c r="F40" s="88"/>
      <c r="G40" s="89"/>
      <c r="H40" s="89"/>
      <c r="J40" s="36"/>
      <c r="K40" s="36"/>
    </row>
    <row r="41" spans="1:10" ht="18.75">
      <c r="A41" s="85" t="s">
        <v>62</v>
      </c>
      <c r="B41" s="90"/>
      <c r="C41" s="90"/>
      <c r="D41" s="115" t="s">
        <v>63</v>
      </c>
      <c r="E41" s="115"/>
      <c r="F41" s="91"/>
      <c r="G41" s="1"/>
      <c r="H41" s="1"/>
      <c r="I41" s="130" t="s">
        <v>59</v>
      </c>
      <c r="J41" s="130"/>
    </row>
    <row r="42" spans="1:8" ht="18.75">
      <c r="A42" s="88"/>
      <c r="B42" s="90"/>
      <c r="C42" s="90"/>
      <c r="D42" s="91"/>
      <c r="E42" s="91"/>
      <c r="F42" s="91"/>
      <c r="G42" s="92"/>
      <c r="H42" s="92"/>
    </row>
    <row r="43" spans="7:8" ht="12.75">
      <c r="G43" s="84"/>
      <c r="H43" s="84"/>
    </row>
    <row r="44" spans="1:11" ht="25.5" customHeight="1">
      <c r="A44" s="93" t="s">
        <v>53</v>
      </c>
      <c r="B44" s="94"/>
      <c r="C44" s="95"/>
      <c r="D44" s="96"/>
      <c r="E44" s="97"/>
      <c r="F44" s="97"/>
      <c r="G44" s="1"/>
      <c r="H44" s="1"/>
      <c r="I44" s="137" t="s">
        <v>55</v>
      </c>
      <c r="J44" s="137"/>
      <c r="K44" s="36"/>
    </row>
    <row r="46" spans="1:11" ht="12.75">
      <c r="A46" s="36" t="s">
        <v>52</v>
      </c>
      <c r="B46" s="37"/>
      <c r="D46" s="38"/>
      <c r="E46" s="1"/>
      <c r="F46" s="1"/>
      <c r="G46" s="131" t="s">
        <v>55</v>
      </c>
      <c r="H46" s="131"/>
      <c r="I46" s="10" t="s">
        <v>29</v>
      </c>
      <c r="J46" s="39" t="s">
        <v>51</v>
      </c>
      <c r="K46" s="36"/>
    </row>
    <row r="49" ht="12.75">
      <c r="A49" s="1" t="s">
        <v>22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1">
    <mergeCell ref="A16:T16"/>
    <mergeCell ref="C10:C11"/>
    <mergeCell ref="I41:J41"/>
    <mergeCell ref="G46:H46"/>
    <mergeCell ref="A30:T30"/>
    <mergeCell ref="T10:T11"/>
    <mergeCell ref="D10:D11"/>
    <mergeCell ref="E10:E11"/>
    <mergeCell ref="I44:J44"/>
    <mergeCell ref="A33:T33"/>
    <mergeCell ref="A22:T22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D41:E41"/>
    <mergeCell ref="R10:R11"/>
    <mergeCell ref="S10:S11"/>
    <mergeCell ref="A36:T36"/>
    <mergeCell ref="R1:T2"/>
    <mergeCell ref="G7:N7"/>
    <mergeCell ref="F10:F11"/>
    <mergeCell ref="K10:K11"/>
    <mergeCell ref="L10:L11"/>
    <mergeCell ref="M10:M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21" t="s">
        <v>49</v>
      </c>
      <c r="S1" s="121"/>
      <c r="T1" s="121"/>
    </row>
    <row r="2" spans="18:20" ht="26.25" customHeight="1">
      <c r="R2" s="121"/>
      <c r="S2" s="121"/>
      <c r="T2" s="121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44</v>
      </c>
      <c r="K3" s="44"/>
      <c r="L3" s="44"/>
      <c r="M3" s="43"/>
      <c r="N3" s="43" t="str">
        <f>МР!N3</f>
        <v>на 01.02.2023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2"/>
      <c r="H7" s="122"/>
      <c r="I7" s="122"/>
      <c r="J7" s="122"/>
      <c r="K7" s="122"/>
      <c r="L7" s="122"/>
      <c r="M7" s="122"/>
      <c r="N7" s="122"/>
      <c r="O7" s="9"/>
      <c r="P7" s="9"/>
    </row>
    <row r="8" ht="5.25" customHeight="1"/>
    <row r="9" ht="15" customHeight="1"/>
    <row r="10" spans="1:20" ht="52.5" customHeight="1">
      <c r="A10" s="129" t="s">
        <v>0</v>
      </c>
      <c r="B10" s="116" t="s">
        <v>13</v>
      </c>
      <c r="C10" s="116" t="s">
        <v>3</v>
      </c>
      <c r="D10" s="116" t="s">
        <v>9</v>
      </c>
      <c r="E10" s="116" t="s">
        <v>14</v>
      </c>
      <c r="F10" s="116" t="s">
        <v>11</v>
      </c>
      <c r="G10" s="116" t="s">
        <v>10</v>
      </c>
      <c r="H10" s="116" t="s">
        <v>6</v>
      </c>
      <c r="I10" s="116" t="s">
        <v>12</v>
      </c>
      <c r="J10" s="116" t="s">
        <v>48</v>
      </c>
      <c r="K10" s="116" t="s">
        <v>24</v>
      </c>
      <c r="L10" s="116" t="s">
        <v>25</v>
      </c>
      <c r="M10" s="116" t="s">
        <v>26</v>
      </c>
      <c r="N10" s="116" t="s">
        <v>27</v>
      </c>
      <c r="O10" s="141" t="str">
        <f>МР!O10</f>
        <v>Объем муниципального долга на 01.02.2023</v>
      </c>
      <c r="P10" s="142"/>
      <c r="Q10" s="116" t="s">
        <v>15</v>
      </c>
      <c r="R10" s="116" t="s">
        <v>16</v>
      </c>
      <c r="S10" s="116" t="s">
        <v>8</v>
      </c>
      <c r="T10" s="116" t="str">
        <f>МР!T10</f>
        <v>Объем задолженности по процентам на 01.02.2023</v>
      </c>
    </row>
    <row r="11" spans="1:20" s="13" customFormat="1" ht="94.5" customHeight="1">
      <c r="A11" s="129"/>
      <c r="B11" s="117"/>
      <c r="C11" s="117"/>
      <c r="D11" s="117"/>
      <c r="E11" s="123"/>
      <c r="F11" s="123"/>
      <c r="G11" s="117"/>
      <c r="H11" s="117"/>
      <c r="I11" s="117"/>
      <c r="J11" s="117"/>
      <c r="K11" s="117"/>
      <c r="L11" s="117"/>
      <c r="M11" s="117"/>
      <c r="N11" s="117"/>
      <c r="O11" s="40" t="s">
        <v>4</v>
      </c>
      <c r="P11" s="40" t="s">
        <v>5</v>
      </c>
      <c r="Q11" s="117"/>
      <c r="R11" s="117"/>
      <c r="S11" s="117"/>
      <c r="T11" s="11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6" t="s">
        <v>17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2" t="s">
        <v>18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2" t="s">
        <v>19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2" t="s">
        <v>20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2" t="s">
        <v>28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8" t="s">
        <v>33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2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МР!A41</f>
        <v>Глава Пудожского муниципального района</v>
      </c>
      <c r="B37" s="37"/>
      <c r="C37" s="37"/>
      <c r="D37" s="38"/>
      <c r="E37" s="131" t="str">
        <f>МР!I41</f>
        <v>А.В. Зубов</v>
      </c>
      <c r="F37" s="13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1" t="s">
        <v>40</v>
      </c>
      <c r="F39" s="131"/>
      <c r="G39" s="39"/>
      <c r="H39" s="39"/>
      <c r="J39" s="36"/>
      <c r="K39" s="36"/>
    </row>
    <row r="41" spans="1:11" ht="12.75">
      <c r="A41" s="36" t="s">
        <v>43</v>
      </c>
      <c r="B41" s="37"/>
      <c r="D41" s="38"/>
      <c r="E41" s="37" t="s">
        <v>40</v>
      </c>
      <c r="F41" s="38"/>
      <c r="G41" s="10" t="s">
        <v>29</v>
      </c>
      <c r="H41" s="39" t="s">
        <v>51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21" t="s">
        <v>49</v>
      </c>
      <c r="S1" s="121"/>
      <c r="T1" s="121"/>
    </row>
    <row r="2" spans="18:20" ht="26.25" customHeight="1">
      <c r="R2" s="121"/>
      <c r="S2" s="121"/>
      <c r="T2" s="121"/>
    </row>
    <row r="3" spans="1:20" ht="21.75" customHeight="1">
      <c r="A3" s="43" t="s">
        <v>30</v>
      </c>
      <c r="B3" s="43"/>
      <c r="C3" s="43"/>
      <c r="D3" s="43"/>
      <c r="E3" s="43"/>
      <c r="F3" s="69" t="s">
        <v>45</v>
      </c>
      <c r="G3" s="70"/>
      <c r="H3" s="70"/>
      <c r="I3" s="71" t="str">
        <f>'Шальское поселение'!N3</f>
        <v>на 01.02.2023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2"/>
      <c r="H7" s="122"/>
      <c r="I7" s="122"/>
      <c r="J7" s="122"/>
      <c r="K7" s="122"/>
      <c r="L7" s="122"/>
      <c r="M7" s="122"/>
      <c r="N7" s="122"/>
      <c r="O7" s="9"/>
      <c r="P7" s="9"/>
    </row>
    <row r="8" ht="5.25" customHeight="1"/>
    <row r="9" ht="15" customHeight="1"/>
    <row r="10" spans="1:20" ht="52.5" customHeight="1">
      <c r="A10" s="129" t="s">
        <v>0</v>
      </c>
      <c r="B10" s="116" t="s">
        <v>13</v>
      </c>
      <c r="C10" s="116" t="s">
        <v>3</v>
      </c>
      <c r="D10" s="116" t="s">
        <v>9</v>
      </c>
      <c r="E10" s="116" t="s">
        <v>14</v>
      </c>
      <c r="F10" s="116" t="s">
        <v>11</v>
      </c>
      <c r="G10" s="116" t="s">
        <v>10</v>
      </c>
      <c r="H10" s="116" t="s">
        <v>6</v>
      </c>
      <c r="I10" s="116" t="s">
        <v>12</v>
      </c>
      <c r="J10" s="116" t="s">
        <v>48</v>
      </c>
      <c r="K10" s="116" t="s">
        <v>24</v>
      </c>
      <c r="L10" s="116" t="s">
        <v>25</v>
      </c>
      <c r="M10" s="116" t="s">
        <v>26</v>
      </c>
      <c r="N10" s="116" t="s">
        <v>27</v>
      </c>
      <c r="O10" s="141" t="str">
        <f>'Шальское поселение'!O10:P10</f>
        <v>Объем муниципального долга на 01.02.2023</v>
      </c>
      <c r="P10" s="142"/>
      <c r="Q10" s="116" t="s">
        <v>15</v>
      </c>
      <c r="R10" s="116" t="s">
        <v>16</v>
      </c>
      <c r="S10" s="116" t="s">
        <v>8</v>
      </c>
      <c r="T10" s="116" t="str">
        <f>'Шальское поселение'!T10:T11</f>
        <v>Объем задолженности по процентам на 01.02.2023</v>
      </c>
    </row>
    <row r="11" spans="1:20" s="13" customFormat="1" ht="94.5" customHeight="1">
      <c r="A11" s="129"/>
      <c r="B11" s="117"/>
      <c r="C11" s="117"/>
      <c r="D11" s="117"/>
      <c r="E11" s="123"/>
      <c r="F11" s="123"/>
      <c r="G11" s="117"/>
      <c r="H11" s="117"/>
      <c r="I11" s="117"/>
      <c r="J11" s="117"/>
      <c r="K11" s="117"/>
      <c r="L11" s="117"/>
      <c r="M11" s="117"/>
      <c r="N11" s="117"/>
      <c r="O11" s="40" t="s">
        <v>4</v>
      </c>
      <c r="P11" s="40" t="s">
        <v>5</v>
      </c>
      <c r="Q11" s="117"/>
      <c r="R11" s="117"/>
      <c r="S11" s="117"/>
      <c r="T11" s="11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6" t="s">
        <v>17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2" t="s">
        <v>18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32" t="s">
        <v>19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2" t="s">
        <v>20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2" t="s">
        <v>28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8" t="s">
        <v>33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2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МР!A41</f>
        <v>Глава Пудожского муниципального района</v>
      </c>
      <c r="B37" s="37"/>
      <c r="C37" s="37"/>
      <c r="D37" s="38"/>
      <c r="E37" s="131" t="str">
        <f>МР!I41</f>
        <v>А.В. Зубов</v>
      </c>
      <c r="F37" s="13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1" t="s">
        <v>40</v>
      </c>
      <c r="F39" s="131"/>
      <c r="G39" s="39"/>
      <c r="H39" s="39"/>
      <c r="J39" s="36"/>
      <c r="K39" s="36"/>
    </row>
    <row r="41" spans="1:11" ht="12.75">
      <c r="A41" s="36" t="s">
        <v>43</v>
      </c>
      <c r="B41" s="37"/>
      <c r="D41" s="38"/>
      <c r="E41" s="37" t="s">
        <v>40</v>
      </c>
      <c r="F41" s="38"/>
      <c r="G41" s="10" t="s">
        <v>29</v>
      </c>
      <c r="H41" s="39" t="s">
        <v>51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21" t="s">
        <v>49</v>
      </c>
      <c r="S1" s="121"/>
      <c r="T1" s="121"/>
    </row>
    <row r="2" spans="18:20" ht="26.25" customHeight="1">
      <c r="R2" s="121"/>
      <c r="S2" s="121"/>
      <c r="T2" s="121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50</v>
      </c>
      <c r="K3" s="44"/>
      <c r="L3" s="44"/>
      <c r="M3" s="43"/>
      <c r="N3" s="43" t="str">
        <f>'Авдеевское поселение'!I3</f>
        <v>на 01.02.2023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2"/>
      <c r="H7" s="122"/>
      <c r="I7" s="122"/>
      <c r="J7" s="122"/>
      <c r="K7" s="122"/>
      <c r="L7" s="122"/>
      <c r="M7" s="122"/>
      <c r="N7" s="122"/>
      <c r="O7" s="9"/>
      <c r="P7" s="9"/>
    </row>
    <row r="8" ht="5.25" customHeight="1"/>
    <row r="9" ht="15" customHeight="1"/>
    <row r="10" spans="1:20" ht="52.5" customHeight="1">
      <c r="A10" s="129" t="s">
        <v>0</v>
      </c>
      <c r="B10" s="116" t="s">
        <v>13</v>
      </c>
      <c r="C10" s="116" t="s">
        <v>3</v>
      </c>
      <c r="D10" s="116" t="s">
        <v>9</v>
      </c>
      <c r="E10" s="116" t="s">
        <v>14</v>
      </c>
      <c r="F10" s="116" t="s">
        <v>11</v>
      </c>
      <c r="G10" s="116" t="s">
        <v>10</v>
      </c>
      <c r="H10" s="116" t="s">
        <v>6</v>
      </c>
      <c r="I10" s="116" t="s">
        <v>12</v>
      </c>
      <c r="J10" s="116" t="s">
        <v>48</v>
      </c>
      <c r="K10" s="116" t="s">
        <v>24</v>
      </c>
      <c r="L10" s="116" t="s">
        <v>25</v>
      </c>
      <c r="M10" s="116" t="s">
        <v>26</v>
      </c>
      <c r="N10" s="116" t="s">
        <v>27</v>
      </c>
      <c r="O10" s="141" t="str">
        <f>'Авдеевское поселение'!O10:P10</f>
        <v>Объем муниципального долга на 01.02.2023</v>
      </c>
      <c r="P10" s="142"/>
      <c r="Q10" s="116" t="s">
        <v>15</v>
      </c>
      <c r="R10" s="116" t="s">
        <v>16</v>
      </c>
      <c r="S10" s="116" t="s">
        <v>8</v>
      </c>
      <c r="T10" s="116" t="str">
        <f>'Авдеевское поселение'!T10:T11</f>
        <v>Объем задолженности по процентам на 01.02.2023</v>
      </c>
    </row>
    <row r="11" spans="1:20" s="13" customFormat="1" ht="94.5" customHeight="1">
      <c r="A11" s="129"/>
      <c r="B11" s="117"/>
      <c r="C11" s="117"/>
      <c r="D11" s="117"/>
      <c r="E11" s="123"/>
      <c r="F11" s="123"/>
      <c r="G11" s="117"/>
      <c r="H11" s="117"/>
      <c r="I11" s="117"/>
      <c r="J11" s="117"/>
      <c r="K11" s="117"/>
      <c r="L11" s="117"/>
      <c r="M11" s="117"/>
      <c r="N11" s="117"/>
      <c r="O11" s="40" t="s">
        <v>4</v>
      </c>
      <c r="P11" s="40" t="s">
        <v>5</v>
      </c>
      <c r="Q11" s="117"/>
      <c r="R11" s="117"/>
      <c r="S11" s="117"/>
      <c r="T11" s="11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6" t="s">
        <v>17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2" t="s">
        <v>18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2" t="s">
        <v>19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2" t="s">
        <v>20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2" t="s">
        <v>28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8" t="s">
        <v>33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2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МР!A41</f>
        <v>Глава Пудожского муниципального района</v>
      </c>
      <c r="B37" s="37"/>
      <c r="C37" s="37"/>
      <c r="D37" s="38"/>
      <c r="E37" s="131" t="str">
        <f>МР!I41</f>
        <v>А.В. Зубов</v>
      </c>
      <c r="F37" s="13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1" t="s">
        <v>40</v>
      </c>
      <c r="F39" s="131"/>
      <c r="G39" s="39"/>
      <c r="H39" s="39"/>
      <c r="J39" s="36"/>
      <c r="K39" s="36"/>
    </row>
    <row r="41" spans="1:11" ht="12.75">
      <c r="A41" s="36" t="s">
        <v>43</v>
      </c>
      <c r="B41" s="37"/>
      <c r="D41" s="38"/>
      <c r="E41" s="37" t="s">
        <v>40</v>
      </c>
      <c r="F41" s="38"/>
      <c r="G41" s="10" t="s">
        <v>29</v>
      </c>
      <c r="H41" s="39" t="s">
        <v>51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3" t="s">
        <v>34</v>
      </c>
      <c r="T1" s="143"/>
    </row>
    <row r="2" spans="19:20" ht="26.25" customHeight="1">
      <c r="S2" s="143"/>
      <c r="T2" s="143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46</v>
      </c>
      <c r="K3" s="44"/>
      <c r="L3" s="44"/>
      <c r="M3" s="43"/>
      <c r="N3" s="43" t="str">
        <f>'Красноборское поселение'!N3</f>
        <v>на 01.02.2023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2"/>
      <c r="H7" s="122"/>
      <c r="I7" s="122"/>
      <c r="J7" s="122"/>
      <c r="K7" s="122"/>
      <c r="L7" s="122"/>
      <c r="M7" s="122"/>
      <c r="N7" s="122"/>
      <c r="O7" s="9"/>
      <c r="P7" s="9"/>
    </row>
    <row r="8" ht="5.25" customHeight="1"/>
    <row r="9" ht="15" customHeight="1"/>
    <row r="10" spans="1:20" ht="52.5" customHeight="1">
      <c r="A10" s="129" t="s">
        <v>0</v>
      </c>
      <c r="B10" s="116" t="s">
        <v>13</v>
      </c>
      <c r="C10" s="116" t="s">
        <v>3</v>
      </c>
      <c r="D10" s="116" t="s">
        <v>9</v>
      </c>
      <c r="E10" s="116" t="s">
        <v>14</v>
      </c>
      <c r="F10" s="116" t="s">
        <v>11</v>
      </c>
      <c r="G10" s="116" t="s">
        <v>10</v>
      </c>
      <c r="H10" s="116" t="s">
        <v>6</v>
      </c>
      <c r="I10" s="116" t="s">
        <v>12</v>
      </c>
      <c r="J10" s="116" t="s">
        <v>31</v>
      </c>
      <c r="K10" s="116" t="s">
        <v>24</v>
      </c>
      <c r="L10" s="116" t="s">
        <v>25</v>
      </c>
      <c r="M10" s="116" t="s">
        <v>26</v>
      </c>
      <c r="N10" s="116" t="s">
        <v>27</v>
      </c>
      <c r="O10" s="141" t="str">
        <f>'Красноборское поселение'!O10:P10</f>
        <v>Объем муниципального долга на 01.02.2023</v>
      </c>
      <c r="P10" s="142"/>
      <c r="Q10" s="116" t="str">
        <f>'Красноборское поселение'!Q10:Q11</f>
        <v>Объем задолженности    по процентам на начало текущего года</v>
      </c>
      <c r="R10" s="116" t="s">
        <v>16</v>
      </c>
      <c r="S10" s="116" t="s">
        <v>8</v>
      </c>
      <c r="T10" s="116" t="str">
        <f>'Красноборское поселение'!T10:T11</f>
        <v>Объем задолженности по процентам на 01.02.2023</v>
      </c>
    </row>
    <row r="11" spans="1:20" s="13" customFormat="1" ht="94.5" customHeight="1">
      <c r="A11" s="129"/>
      <c r="B11" s="117"/>
      <c r="C11" s="117"/>
      <c r="D11" s="117"/>
      <c r="E11" s="123"/>
      <c r="F11" s="123"/>
      <c r="G11" s="117"/>
      <c r="H11" s="117"/>
      <c r="I11" s="117"/>
      <c r="J11" s="117"/>
      <c r="K11" s="117"/>
      <c r="L11" s="117"/>
      <c r="M11" s="117"/>
      <c r="N11" s="117"/>
      <c r="O11" s="40" t="s">
        <v>4</v>
      </c>
      <c r="P11" s="40" t="s">
        <v>5</v>
      </c>
      <c r="Q11" s="117"/>
      <c r="R11" s="117"/>
      <c r="S11" s="117"/>
      <c r="T11" s="11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6" t="s">
        <v>17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2" t="s">
        <v>18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32" t="s">
        <v>19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2" t="s">
        <v>20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2" t="s">
        <v>28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8" t="s">
        <v>33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2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1" t="s">
        <v>42</v>
      </c>
      <c r="F39" s="131"/>
      <c r="G39" s="39"/>
      <c r="H39" s="39"/>
      <c r="J39" s="36"/>
      <c r="K39" s="36"/>
    </row>
    <row r="41" spans="1:11" ht="12.75">
      <c r="A41" s="36" t="s">
        <v>43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3" t="s">
        <v>34</v>
      </c>
      <c r="T1" s="143"/>
    </row>
    <row r="2" spans="19:20" ht="26.25" customHeight="1">
      <c r="S2" s="143"/>
      <c r="T2" s="143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2"/>
      <c r="H7" s="122"/>
      <c r="I7" s="122"/>
      <c r="J7" s="122"/>
      <c r="K7" s="122"/>
      <c r="L7" s="122"/>
      <c r="M7" s="122"/>
      <c r="N7" s="122"/>
      <c r="O7" s="9"/>
      <c r="P7" s="9"/>
    </row>
    <row r="8" ht="5.25" customHeight="1"/>
    <row r="9" ht="15" customHeight="1"/>
    <row r="10" spans="1:20" ht="52.5" customHeight="1">
      <c r="A10" s="129" t="s">
        <v>0</v>
      </c>
      <c r="B10" s="116" t="s">
        <v>13</v>
      </c>
      <c r="C10" s="116" t="s">
        <v>3</v>
      </c>
      <c r="D10" s="116" t="s">
        <v>9</v>
      </c>
      <c r="E10" s="116" t="s">
        <v>14</v>
      </c>
      <c r="F10" s="116" t="s">
        <v>11</v>
      </c>
      <c r="G10" s="116" t="s">
        <v>10</v>
      </c>
      <c r="H10" s="116" t="s">
        <v>6</v>
      </c>
      <c r="I10" s="116" t="s">
        <v>12</v>
      </c>
      <c r="J10" s="116" t="s">
        <v>31</v>
      </c>
      <c r="K10" s="116" t="s">
        <v>24</v>
      </c>
      <c r="L10" s="116" t="s">
        <v>25</v>
      </c>
      <c r="M10" s="116" t="s">
        <v>26</v>
      </c>
      <c r="N10" s="116" t="s">
        <v>27</v>
      </c>
      <c r="O10" s="141" t="s">
        <v>23</v>
      </c>
      <c r="P10" s="142"/>
      <c r="Q10" s="116" t="s">
        <v>15</v>
      </c>
      <c r="R10" s="116" t="s">
        <v>16</v>
      </c>
      <c r="S10" s="116" t="s">
        <v>8</v>
      </c>
      <c r="T10" s="116" t="s">
        <v>32</v>
      </c>
    </row>
    <row r="11" spans="1:20" s="13" customFormat="1" ht="94.5" customHeight="1">
      <c r="A11" s="129"/>
      <c r="B11" s="117"/>
      <c r="C11" s="117"/>
      <c r="D11" s="117"/>
      <c r="E11" s="123"/>
      <c r="F11" s="123"/>
      <c r="G11" s="117"/>
      <c r="H11" s="117"/>
      <c r="I11" s="117"/>
      <c r="J11" s="117"/>
      <c r="K11" s="117"/>
      <c r="L11" s="117"/>
      <c r="M11" s="117"/>
      <c r="N11" s="117"/>
      <c r="O11" s="40" t="s">
        <v>4</v>
      </c>
      <c r="P11" s="40" t="s">
        <v>5</v>
      </c>
      <c r="Q11" s="117"/>
      <c r="R11" s="117"/>
      <c r="S11" s="117"/>
      <c r="T11" s="11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6" t="s">
        <v>17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2" t="s">
        <v>18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32" t="s">
        <v>19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32" t="s">
        <v>20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2" t="s">
        <v>28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8" t="s">
        <v>33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2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47</v>
      </c>
      <c r="B39" s="37"/>
      <c r="D39" s="38"/>
      <c r="E39" s="131"/>
      <c r="F39" s="131"/>
      <c r="G39" s="39"/>
      <c r="H39" s="39"/>
      <c r="J39" s="36"/>
      <c r="K39" s="36"/>
    </row>
    <row r="41" spans="1:11" ht="12.75">
      <c r="A41" s="36" t="s">
        <v>43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2023-02-01T07:02:53Z</cp:lastPrinted>
  <dcterms:created xsi:type="dcterms:W3CDTF">2006-06-05T06:40:26Z</dcterms:created>
  <dcterms:modified xsi:type="dcterms:W3CDTF">2023-02-01T07:08:28Z</dcterms:modified>
  <cp:category/>
  <cp:version/>
  <cp:contentType/>
  <cp:contentStatus/>
</cp:coreProperties>
</file>